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0" yWindow="465" windowWidth="20730" windowHeight="11760" tabRatio="500"/>
  </bookViews>
  <sheets>
    <sheet name="Detalle SAB" sheetId="1" r:id="rId1"/>
    <sheet name="Resumen SAB" sheetId="2" r:id="rId2"/>
  </sheets>
  <calcPr calcId="150000" concurrentCalc="0"/>
  <pivotCaches>
    <pivotCache cacheId="0" r:id="rId3"/>
  </pivotCaches>
</workbook>
</file>

<file path=xl/calcChain.xml><?xml version="1.0" encoding="utf-8"?>
<calcChain xmlns="http://schemas.openxmlformats.org/spreadsheetml/2006/main">
  <c r="AS4" i="1"/>
  <c r="AT4"/>
  <c r="AS5"/>
  <c r="AT5"/>
  <c r="AS6"/>
  <c r="AT6"/>
  <c r="AS7"/>
  <c r="AT7"/>
  <c r="AS8"/>
  <c r="AT8"/>
  <c r="AS9"/>
  <c r="AT9"/>
  <c r="AS10"/>
  <c r="AT10"/>
  <c r="AS30"/>
  <c r="AT30"/>
  <c r="AS11"/>
  <c r="AT11"/>
  <c r="AS12"/>
  <c r="AT12"/>
  <c r="AS13"/>
  <c r="AT13"/>
  <c r="AS14"/>
  <c r="AT14"/>
  <c r="AS15"/>
  <c r="AT15"/>
  <c r="AS16"/>
  <c r="AT16"/>
  <c r="AS17"/>
  <c r="AT17"/>
  <c r="AS18"/>
  <c r="AT18"/>
  <c r="AS19"/>
  <c r="AT19"/>
  <c r="AS20"/>
  <c r="AT20"/>
  <c r="AS21"/>
  <c r="AT21"/>
  <c r="AS22"/>
  <c r="AT22"/>
  <c r="AS23"/>
  <c r="AT23"/>
  <c r="AS3"/>
  <c r="AT3"/>
  <c r="AS2"/>
  <c r="AT2"/>
  <c r="AR3"/>
  <c r="AR4"/>
  <c r="AR5"/>
  <c r="AR6"/>
  <c r="AR7"/>
  <c r="AR8"/>
  <c r="AR9"/>
  <c r="AR10"/>
  <c r="AR30"/>
  <c r="AR11"/>
  <c r="AR12"/>
  <c r="AR13"/>
  <c r="AR14"/>
  <c r="AR15"/>
  <c r="AR16"/>
  <c r="AR17"/>
  <c r="AR18"/>
  <c r="AR19"/>
  <c r="AR20"/>
  <c r="AR21"/>
  <c r="AR22"/>
  <c r="AR23"/>
  <c r="AR2"/>
  <c r="AM3"/>
  <c r="AN3"/>
  <c r="AM4"/>
  <c r="AN4"/>
  <c r="AM5"/>
  <c r="AN5"/>
  <c r="AM6"/>
  <c r="AN6"/>
  <c r="AM7"/>
  <c r="AN7"/>
  <c r="AM8"/>
  <c r="AN8"/>
  <c r="AM9"/>
  <c r="AN9"/>
  <c r="AM10"/>
  <c r="AN10"/>
  <c r="AM30"/>
  <c r="AN30"/>
  <c r="AM11"/>
  <c r="AN11"/>
  <c r="AM12"/>
  <c r="AN12"/>
  <c r="AM14"/>
  <c r="AN14"/>
  <c r="AM13"/>
  <c r="AN13"/>
  <c r="AM15"/>
  <c r="AN15"/>
  <c r="AM16"/>
  <c r="AN16"/>
  <c r="AM17"/>
  <c r="AN17"/>
  <c r="AM18"/>
  <c r="AN18"/>
  <c r="AM19"/>
  <c r="AN19"/>
  <c r="AM20"/>
  <c r="AN20"/>
  <c r="AM21"/>
  <c r="AN21"/>
  <c r="AM22"/>
  <c r="AN22"/>
  <c r="AM23"/>
  <c r="AN23"/>
  <c r="AM2"/>
  <c r="AN2"/>
  <c r="AA3"/>
  <c r="AD3"/>
  <c r="AG3"/>
  <c r="AH3"/>
  <c r="AA4"/>
  <c r="AD4"/>
  <c r="AG4"/>
  <c r="AH4"/>
  <c r="AA5"/>
  <c r="AD5"/>
  <c r="AG5"/>
  <c r="AH5"/>
  <c r="AA6"/>
  <c r="AD6"/>
  <c r="AG6"/>
  <c r="AH6"/>
  <c r="AA7"/>
  <c r="AD7"/>
  <c r="AG7"/>
  <c r="AH7"/>
  <c r="AA8"/>
  <c r="AD8"/>
  <c r="AG8"/>
  <c r="AH8"/>
  <c r="AA9"/>
  <c r="AD9"/>
  <c r="AG9"/>
  <c r="AH9"/>
  <c r="AA29"/>
  <c r="AD29"/>
  <c r="AG29"/>
  <c r="AH29"/>
  <c r="AA10"/>
  <c r="AD10"/>
  <c r="AG10"/>
  <c r="AH10"/>
  <c r="AA30"/>
  <c r="AD30"/>
  <c r="AG30"/>
  <c r="AH30"/>
  <c r="AA11"/>
  <c r="AD11"/>
  <c r="AG11"/>
  <c r="AH11"/>
  <c r="AA12"/>
  <c r="AD12"/>
  <c r="AG12"/>
  <c r="AH12"/>
  <c r="AA14"/>
  <c r="AD14"/>
  <c r="AG14"/>
  <c r="AH14"/>
  <c r="AA13"/>
  <c r="AD13"/>
  <c r="AG13"/>
  <c r="AH13"/>
  <c r="AA15"/>
  <c r="AD15"/>
  <c r="AG15"/>
  <c r="AH15"/>
  <c r="AA16"/>
  <c r="AD16"/>
  <c r="AG16"/>
  <c r="AH16"/>
  <c r="AA17"/>
  <c r="AD17"/>
  <c r="AG17"/>
  <c r="AH17"/>
  <c r="AA18"/>
  <c r="AD18"/>
  <c r="AG18"/>
  <c r="AH18"/>
  <c r="AA19"/>
  <c r="AD19"/>
  <c r="AG19"/>
  <c r="AH19"/>
  <c r="AA20"/>
  <c r="AD20"/>
  <c r="AG20"/>
  <c r="AH20"/>
  <c r="AA21"/>
  <c r="AD21"/>
  <c r="AG21"/>
  <c r="AH21"/>
  <c r="AA22"/>
  <c r="AD22"/>
  <c r="AG22"/>
  <c r="AH22"/>
  <c r="AA23"/>
  <c r="AD23"/>
  <c r="AG23"/>
  <c r="AH23"/>
  <c r="AA2"/>
  <c r="AD2"/>
  <c r="AG2"/>
  <c r="AH2"/>
  <c r="AE17"/>
  <c r="AE3"/>
  <c r="AE4"/>
  <c r="AE5"/>
  <c r="AE6"/>
  <c r="AE7"/>
  <c r="AE8"/>
  <c r="AE9"/>
  <c r="AA28"/>
  <c r="AD28"/>
  <c r="AE28"/>
  <c r="AE29"/>
  <c r="AE10"/>
  <c r="AE30"/>
  <c r="AE11"/>
  <c r="AE12"/>
  <c r="AE14"/>
  <c r="AE13"/>
  <c r="AE15"/>
  <c r="AE16"/>
  <c r="AE18"/>
  <c r="AE19"/>
  <c r="AE20"/>
  <c r="AE21"/>
  <c r="AE22"/>
  <c r="AE23"/>
  <c r="AE2"/>
  <c r="AB3"/>
  <c r="AB4"/>
  <c r="AB5"/>
  <c r="AB6"/>
  <c r="AB7"/>
  <c r="AB8"/>
  <c r="AB9"/>
  <c r="AB28"/>
  <c r="AB29"/>
  <c r="AB10"/>
  <c r="AB30"/>
  <c r="AB11"/>
  <c r="AB12"/>
  <c r="AB14"/>
  <c r="AB13"/>
  <c r="AB15"/>
  <c r="AB16"/>
  <c r="AB17"/>
  <c r="AB18"/>
  <c r="AB19"/>
  <c r="AB20"/>
  <c r="AB21"/>
  <c r="AB22"/>
  <c r="AB23"/>
  <c r="AB2"/>
  <c r="U15"/>
  <c r="V15"/>
  <c r="U16"/>
  <c r="V16"/>
  <c r="U17"/>
  <c r="V17"/>
  <c r="U18"/>
  <c r="V18"/>
  <c r="U19"/>
  <c r="V19"/>
  <c r="U20"/>
  <c r="V20"/>
  <c r="U21"/>
  <c r="V21"/>
  <c r="U22"/>
  <c r="V22"/>
  <c r="U23"/>
  <c r="V23"/>
  <c r="U13"/>
  <c r="V13"/>
  <c r="U3"/>
  <c r="V3"/>
  <c r="U4"/>
  <c r="V4"/>
  <c r="U5"/>
  <c r="V5"/>
  <c r="U6"/>
  <c r="V6"/>
  <c r="U7"/>
  <c r="V7"/>
  <c r="U8"/>
  <c r="V8"/>
  <c r="U9"/>
  <c r="V9"/>
  <c r="U28"/>
  <c r="V28"/>
  <c r="U29"/>
  <c r="V29"/>
  <c r="U10"/>
  <c r="V10"/>
  <c r="U30"/>
  <c r="V30"/>
  <c r="U11"/>
  <c r="V11"/>
  <c r="U12"/>
  <c r="V12"/>
  <c r="U2"/>
  <c r="V2"/>
  <c r="U14"/>
  <c r="O3"/>
  <c r="P3"/>
  <c r="O4"/>
  <c r="P4"/>
  <c r="O5"/>
  <c r="P5"/>
  <c r="O6"/>
  <c r="P6"/>
  <c r="O7"/>
  <c r="P7"/>
  <c r="O8"/>
  <c r="P8"/>
  <c r="O9"/>
  <c r="P9"/>
  <c r="O28"/>
  <c r="P28"/>
  <c r="O29"/>
  <c r="P29"/>
  <c r="O10"/>
  <c r="P10"/>
  <c r="O30"/>
  <c r="P30"/>
  <c r="O11"/>
  <c r="P11"/>
  <c r="O12"/>
  <c r="P12"/>
  <c r="O14"/>
  <c r="P14"/>
  <c r="O13"/>
  <c r="P13"/>
  <c r="O15"/>
  <c r="P15"/>
  <c r="O16"/>
  <c r="P16"/>
  <c r="O17"/>
  <c r="P17"/>
  <c r="O18"/>
  <c r="P18"/>
  <c r="O19"/>
  <c r="P19"/>
  <c r="O27"/>
  <c r="P27"/>
  <c r="O20"/>
  <c r="P20"/>
  <c r="O21"/>
  <c r="P21"/>
  <c r="O22"/>
  <c r="P22"/>
  <c r="O23"/>
  <c r="P23"/>
  <c r="O2"/>
  <c r="P2"/>
  <c r="J2"/>
  <c r="I2"/>
  <c r="J3"/>
  <c r="I3"/>
  <c r="J4"/>
  <c r="I4"/>
  <c r="J24"/>
  <c r="I24"/>
  <c r="J5"/>
  <c r="I5"/>
  <c r="J6"/>
  <c r="I6"/>
  <c r="J7"/>
  <c r="I7"/>
  <c r="J8"/>
  <c r="I8"/>
  <c r="J9"/>
  <c r="I9"/>
  <c r="J28"/>
  <c r="I28"/>
  <c r="J29"/>
  <c r="I29"/>
  <c r="J10"/>
  <c r="I10"/>
  <c r="J25"/>
  <c r="I25"/>
  <c r="J30"/>
  <c r="I30"/>
  <c r="J26"/>
  <c r="I26"/>
  <c r="J11"/>
  <c r="I11"/>
  <c r="J12"/>
  <c r="I12"/>
  <c r="J14"/>
  <c r="I14"/>
  <c r="J13"/>
  <c r="I13"/>
  <c r="J15"/>
  <c r="I15"/>
  <c r="J16"/>
  <c r="I16"/>
  <c r="J17"/>
  <c r="I17"/>
  <c r="J18"/>
  <c r="I18"/>
  <c r="J19"/>
  <c r="I19"/>
  <c r="J27"/>
  <c r="I27"/>
  <c r="J20"/>
  <c r="I20"/>
  <c r="J21"/>
  <c r="I21"/>
  <c r="J22"/>
  <c r="I22"/>
  <c r="J23"/>
  <c r="I23"/>
  <c r="N3"/>
  <c r="T3"/>
  <c r="Z3"/>
  <c r="AL3"/>
  <c r="AX3"/>
  <c r="BH3"/>
  <c r="BI3"/>
  <c r="BJ3"/>
  <c r="N4"/>
  <c r="T4"/>
  <c r="Z4"/>
  <c r="AL4"/>
  <c r="AX4"/>
  <c r="BH4"/>
  <c r="BI4"/>
  <c r="BJ4"/>
  <c r="N5"/>
  <c r="T5"/>
  <c r="Z5"/>
  <c r="AL5"/>
  <c r="AX5"/>
  <c r="BH5"/>
  <c r="BI5"/>
  <c r="BJ5"/>
  <c r="N6"/>
  <c r="T6"/>
  <c r="Z6"/>
  <c r="AL6"/>
  <c r="AX6"/>
  <c r="BH6"/>
  <c r="BI6"/>
  <c r="BJ6"/>
  <c r="N7"/>
  <c r="T7"/>
  <c r="Z7"/>
  <c r="AL7"/>
  <c r="AX7"/>
  <c r="BH7"/>
  <c r="BI7"/>
  <c r="BJ7"/>
  <c r="N8"/>
  <c r="T8"/>
  <c r="Z8"/>
  <c r="AL8"/>
  <c r="AX8"/>
  <c r="BH8"/>
  <c r="BI8"/>
  <c r="BJ8"/>
  <c r="N9"/>
  <c r="T9"/>
  <c r="Z9"/>
  <c r="AL9"/>
  <c r="AX9"/>
  <c r="BH9"/>
  <c r="BI9"/>
  <c r="BJ9"/>
  <c r="N28"/>
  <c r="T28"/>
  <c r="Z28"/>
  <c r="N29"/>
  <c r="T29"/>
  <c r="Z29"/>
  <c r="N10"/>
  <c r="T10"/>
  <c r="Z10"/>
  <c r="AL10"/>
  <c r="AX10"/>
  <c r="BH10"/>
  <c r="BI10"/>
  <c r="BJ10"/>
  <c r="N30"/>
  <c r="T30"/>
  <c r="Z30"/>
  <c r="AL30"/>
  <c r="N11"/>
  <c r="T11"/>
  <c r="Z11"/>
  <c r="AL11"/>
  <c r="AX11"/>
  <c r="BH11"/>
  <c r="BI11"/>
  <c r="BJ11"/>
  <c r="N12"/>
  <c r="T12"/>
  <c r="Z12"/>
  <c r="AL12"/>
  <c r="AX12"/>
  <c r="BH12"/>
  <c r="BI12"/>
  <c r="BJ12"/>
  <c r="N14"/>
  <c r="T14"/>
  <c r="Z14"/>
  <c r="AL14"/>
  <c r="AX14"/>
  <c r="BH14"/>
  <c r="BI14"/>
  <c r="BJ14"/>
  <c r="N13"/>
  <c r="T13"/>
  <c r="Z13"/>
  <c r="AL13"/>
  <c r="AX13"/>
  <c r="BH13"/>
  <c r="BI13"/>
  <c r="BJ13"/>
  <c r="N15"/>
  <c r="T15"/>
  <c r="Z15"/>
  <c r="AL15"/>
  <c r="AX15"/>
  <c r="BH15"/>
  <c r="BI15"/>
  <c r="BJ15"/>
  <c r="N16"/>
  <c r="T16"/>
  <c r="Z16"/>
  <c r="AL16"/>
  <c r="AX16"/>
  <c r="BH16"/>
  <c r="BI16"/>
  <c r="BJ16"/>
  <c r="N17"/>
  <c r="T17"/>
  <c r="Z17"/>
  <c r="AL17"/>
  <c r="AX17"/>
  <c r="BH17"/>
  <c r="BI17"/>
  <c r="BJ17"/>
  <c r="N18"/>
  <c r="T18"/>
  <c r="Z18"/>
  <c r="AL18"/>
  <c r="AX18"/>
  <c r="BH18"/>
  <c r="BI18"/>
  <c r="BJ18"/>
  <c r="N19"/>
  <c r="T19"/>
  <c r="Z19"/>
  <c r="AL19"/>
  <c r="AX19"/>
  <c r="BH19"/>
  <c r="BI19"/>
  <c r="BJ19"/>
  <c r="N27"/>
  <c r="N20"/>
  <c r="T20"/>
  <c r="Z20"/>
  <c r="AL20"/>
  <c r="AX20"/>
  <c r="BH20"/>
  <c r="BI20"/>
  <c r="BJ20"/>
  <c r="N21"/>
  <c r="T21"/>
  <c r="Z21"/>
  <c r="AL21"/>
  <c r="AX21"/>
  <c r="BH21"/>
  <c r="BI21"/>
  <c r="BJ21"/>
  <c r="N22"/>
  <c r="T22"/>
  <c r="Z22"/>
  <c r="AL22"/>
  <c r="AX22"/>
  <c r="BH22"/>
  <c r="BI22"/>
  <c r="BJ22"/>
  <c r="N23"/>
  <c r="T23"/>
  <c r="Z23"/>
  <c r="AL23"/>
  <c r="AX23"/>
  <c r="BH23"/>
  <c r="BI23"/>
  <c r="BJ23"/>
  <c r="BI2"/>
  <c r="N2"/>
  <c r="T2"/>
  <c r="Z2"/>
  <c r="AL2"/>
  <c r="AX2"/>
  <c r="BH2"/>
  <c r="BJ2"/>
  <c r="AY4"/>
  <c r="BB4"/>
  <c r="BE4"/>
  <c r="AY3"/>
  <c r="BB3"/>
  <c r="BE3"/>
  <c r="AY5"/>
  <c r="BB5"/>
  <c r="BE5"/>
  <c r="AY6"/>
  <c r="BB6"/>
  <c r="BE6"/>
  <c r="AY7"/>
  <c r="BB7"/>
  <c r="BE7"/>
  <c r="AY8"/>
  <c r="BB8"/>
  <c r="BE8"/>
  <c r="AY9"/>
  <c r="BB9"/>
  <c r="BE9"/>
  <c r="AY10"/>
  <c r="BB10"/>
  <c r="BE10"/>
  <c r="AY11"/>
  <c r="BB11"/>
  <c r="BE11"/>
  <c r="AY12"/>
  <c r="BB12"/>
  <c r="BE12"/>
  <c r="AY14"/>
  <c r="BB14"/>
  <c r="BE14"/>
  <c r="AY13"/>
  <c r="BB13"/>
  <c r="BE13"/>
  <c r="AY15"/>
  <c r="BB15"/>
  <c r="BE15"/>
  <c r="AY16"/>
  <c r="BB16"/>
  <c r="BE16"/>
  <c r="AY17"/>
  <c r="BB17"/>
  <c r="BE17"/>
  <c r="AY18"/>
  <c r="BB18"/>
  <c r="BE18"/>
  <c r="AY19"/>
  <c r="BB19"/>
  <c r="BE19"/>
  <c r="AY20"/>
  <c r="BB20"/>
  <c r="BE20"/>
  <c r="AY21"/>
  <c r="BB21"/>
  <c r="BE21"/>
  <c r="AY22"/>
  <c r="BB22"/>
  <c r="BE22"/>
  <c r="AY23"/>
  <c r="BB23"/>
  <c r="BE23"/>
  <c r="AY2"/>
  <c r="BB2"/>
  <c r="BE2"/>
  <c r="AG28"/>
</calcChain>
</file>

<file path=xl/comments1.xml><?xml version="1.0" encoding="utf-8"?>
<comments xmlns="http://schemas.openxmlformats.org/spreadsheetml/2006/main">
  <authors>
    <author>Usuario de Microsoft Office</author>
  </authors>
  <commentList>
    <comment ref="B2" authorId="0">
      <text>
        <r>
          <rPr>
            <b/>
            <sz val="10"/>
            <color indexed="81"/>
            <rFont val="Calibri"/>
          </rPr>
          <t>Usuario de Microsoft Office:</t>
        </r>
        <r>
          <rPr>
            <sz val="10"/>
            <color indexed="81"/>
            <rFont val="Calibri"/>
          </rPr>
          <t xml:space="preserve">
JR
</t>
        </r>
      </text>
    </comment>
    <comment ref="B3" authorId="0">
      <text>
        <r>
          <rPr>
            <b/>
            <sz val="10"/>
            <color indexed="81"/>
            <rFont val="Calibri"/>
          </rPr>
          <t>Usuario de Microsoft Office:</t>
        </r>
        <r>
          <rPr>
            <sz val="10"/>
            <color indexed="81"/>
            <rFont val="Calibri"/>
          </rPr>
          <t xml:space="preserve">
JR</t>
        </r>
      </text>
    </comment>
    <comment ref="B4" authorId="0">
      <text>
        <r>
          <rPr>
            <b/>
            <sz val="10"/>
            <color indexed="81"/>
            <rFont val="Calibri"/>
          </rPr>
          <t>Usuario de Microsoft Office:</t>
        </r>
        <r>
          <rPr>
            <sz val="10"/>
            <color indexed="81"/>
            <rFont val="Calibri"/>
          </rPr>
          <t xml:space="preserve">
JR
</t>
        </r>
      </text>
    </comment>
    <comment ref="M21" authorId="0">
      <text>
        <r>
          <rPr>
            <b/>
            <sz val="10"/>
            <color indexed="81"/>
            <rFont val="Calibri"/>
          </rPr>
          <t>Usuario de Microsoft Office:</t>
        </r>
        <r>
          <rPr>
            <sz val="10"/>
            <color indexed="81"/>
            <rFont val="Calibri"/>
          </rPr>
          <t xml:space="preserve">
se restan 9 segundo por largada atrasada
</t>
        </r>
      </text>
    </comment>
    <comment ref="B24" authorId="0">
      <text>
        <r>
          <rPr>
            <b/>
            <sz val="10"/>
            <color indexed="81"/>
            <rFont val="Calibri"/>
          </rPr>
          <t>Usuario de Microsoft Office:</t>
        </r>
        <r>
          <rPr>
            <sz val="10"/>
            <color indexed="81"/>
            <rFont val="Calibri"/>
          </rPr>
          <t xml:space="preserve">
JR
</t>
        </r>
      </text>
    </comment>
  </commentList>
</comments>
</file>

<file path=xl/sharedStrings.xml><?xml version="1.0" encoding="utf-8"?>
<sst xmlns="http://schemas.openxmlformats.org/spreadsheetml/2006/main" count="305" uniqueCount="163">
  <si>
    <t>Estado</t>
  </si>
  <si>
    <t>Nro Auto</t>
  </si>
  <si>
    <t>Piloto</t>
  </si>
  <si>
    <t>Navegante</t>
  </si>
  <si>
    <t>Auto</t>
  </si>
  <si>
    <t>Categoria</t>
  </si>
  <si>
    <t>Club</t>
  </si>
  <si>
    <t>Manuel Ormeño</t>
  </si>
  <si>
    <t xml:space="preserve"> Cesar Vargas</t>
  </si>
  <si>
    <t>Alvaro Vergara</t>
  </si>
  <si>
    <t>Cristian Salgado</t>
  </si>
  <si>
    <t>Gonzalo Orostica Urrea</t>
  </si>
  <si>
    <t>Patricio Pininghoff</t>
  </si>
  <si>
    <t>José Moraga Torres</t>
  </si>
  <si>
    <t>Sebastián Castaing</t>
  </si>
  <si>
    <t>Carlos Soto Mulchi</t>
  </si>
  <si>
    <t>Javiera Román</t>
  </si>
  <si>
    <t>Victor Villarroel</t>
  </si>
  <si>
    <t>José Hurtado</t>
  </si>
  <si>
    <t>Alex Oyarzún</t>
  </si>
  <si>
    <t>Enrique Feest</t>
  </si>
  <si>
    <t>Juan Carlos Cuvertino</t>
  </si>
  <si>
    <t>Eduardo Ketterer</t>
  </si>
  <si>
    <t>Hector Baeza</t>
  </si>
  <si>
    <t>Diego Cardenas</t>
  </si>
  <si>
    <t>Carlos Saez</t>
  </si>
  <si>
    <t>Carlos Saez Navarro</t>
  </si>
  <si>
    <t>Javier Villanueva</t>
  </si>
  <si>
    <t>Enrique Perez</t>
  </si>
  <si>
    <t>Nisan v16</t>
  </si>
  <si>
    <t>Hyundai Getz</t>
  </si>
  <si>
    <t>Renault Clio</t>
  </si>
  <si>
    <t>Mitsubishi GLXI</t>
  </si>
  <si>
    <t>Hyundai Accent</t>
  </si>
  <si>
    <t>Mitsubishi Lancer</t>
  </si>
  <si>
    <t>N2 Junior</t>
  </si>
  <si>
    <t>N2</t>
  </si>
  <si>
    <t>CAPMO</t>
  </si>
  <si>
    <t>TRONADORES</t>
  </si>
  <si>
    <t>CADO</t>
  </si>
  <si>
    <t>Julio Cesar Ibarra</t>
  </si>
  <si>
    <t>Nelson Cid</t>
  </si>
  <si>
    <t>Guillermo Walper</t>
  </si>
  <si>
    <t>Mauricio Perez</t>
  </si>
  <si>
    <t>Felipe Martinez</t>
  </si>
  <si>
    <t>Juan Carlos Rosas</t>
  </si>
  <si>
    <t>Marcelo Perez Passeron</t>
  </si>
  <si>
    <t>Carlos Jauregui</t>
  </si>
  <si>
    <t>Jorge Gotschlich</t>
  </si>
  <si>
    <t>Claudio Klein</t>
  </si>
  <si>
    <t>Gustavo Arriagada Diaz</t>
  </si>
  <si>
    <t>Gabriel Hinostroza</t>
  </si>
  <si>
    <t>Mauricio Oyarzún</t>
  </si>
  <si>
    <t>Alan Bascur</t>
  </si>
  <si>
    <t>Cristobal Haase</t>
  </si>
  <si>
    <t>Luis Alberto Rebolledo</t>
  </si>
  <si>
    <t>Alvaro Rosas Zamorano</t>
  </si>
  <si>
    <t>Andy Salvo</t>
  </si>
  <si>
    <t>Marialis Emig</t>
  </si>
  <si>
    <t>Javier Klein</t>
  </si>
  <si>
    <t>Hyundai Coupe</t>
  </si>
  <si>
    <t>Ford Focus</t>
  </si>
  <si>
    <t>Mazda 3</t>
  </si>
  <si>
    <t>Suzuki SX4</t>
  </si>
  <si>
    <t>Mitsubishi Lancer RGT</t>
  </si>
  <si>
    <t>Nissan Primera</t>
  </si>
  <si>
    <t>N3</t>
  </si>
  <si>
    <t>AUTOCLUB VALDIVIA</t>
  </si>
  <si>
    <t>CAVFRU</t>
  </si>
  <si>
    <t>Facundo Opawsky</t>
  </si>
  <si>
    <t>Ignacio Etcheverry</t>
  </si>
  <si>
    <t>Luis Nuñez</t>
  </si>
  <si>
    <t>Francisco Lopez</t>
  </si>
  <si>
    <t>Nicolas Perez</t>
  </si>
  <si>
    <t>Diego Perez</t>
  </si>
  <si>
    <t>Martin Etcheverry</t>
  </si>
  <si>
    <t>Raul Martinez</t>
  </si>
  <si>
    <t>Felipe Alfaro</t>
  </si>
  <si>
    <t>Cristian Gonzalez</t>
  </si>
  <si>
    <t>Eugenio Allendes</t>
  </si>
  <si>
    <t>Nicolas Levalle</t>
  </si>
  <si>
    <t>Guillermo Cardenas</t>
  </si>
  <si>
    <t>Victor Manriquez</t>
  </si>
  <si>
    <t>Cesar Gonzalez</t>
  </si>
  <si>
    <t>Rodrigo Stark</t>
  </si>
  <si>
    <t>Ford Fiesta</t>
  </si>
  <si>
    <t>Peugeot 208</t>
  </si>
  <si>
    <t>R2</t>
  </si>
  <si>
    <t>R3</t>
  </si>
  <si>
    <t>ANARE</t>
  </si>
  <si>
    <t>ACA</t>
  </si>
  <si>
    <t>C</t>
  </si>
  <si>
    <t>CH1 - Plaza Los Lagos</t>
  </si>
  <si>
    <t>CH2 - La Cabaña</t>
  </si>
  <si>
    <t>PPE1 - La Cabaña</t>
  </si>
  <si>
    <t>FPE1 - Malihue</t>
  </si>
  <si>
    <t>TE PE1</t>
  </si>
  <si>
    <t>CH3 - Cuchuy</t>
  </si>
  <si>
    <t>AM CH3</t>
  </si>
  <si>
    <t>PPE2 - Cuchuy</t>
  </si>
  <si>
    <t>FPE2 - Cuchuy</t>
  </si>
  <si>
    <t>TE PE2</t>
  </si>
  <si>
    <t>CH4 - C Los Lagos</t>
  </si>
  <si>
    <t>AM CH4</t>
  </si>
  <si>
    <t xml:space="preserve">PPE3 - Camping </t>
  </si>
  <si>
    <t>FPE3 - Camping</t>
  </si>
  <si>
    <t>TE PE3</t>
  </si>
  <si>
    <t>CH5 - PSER ENT</t>
  </si>
  <si>
    <t>AM CH5</t>
  </si>
  <si>
    <t>CH6 - PSER SAL</t>
  </si>
  <si>
    <t>AM CH6</t>
  </si>
  <si>
    <t>CH7 - La Cabaña</t>
  </si>
  <si>
    <t>AM CH7</t>
  </si>
  <si>
    <t>PPE4 - La Cabaña</t>
  </si>
  <si>
    <t>FPE4 - Malihue</t>
  </si>
  <si>
    <t>TE PE4</t>
  </si>
  <si>
    <t>CH8 - Cuchuy</t>
  </si>
  <si>
    <t>AM CH8</t>
  </si>
  <si>
    <t>PPE5 - Cuchuy</t>
  </si>
  <si>
    <t>FPE5 - Cuchuy</t>
  </si>
  <si>
    <t>TE PE5</t>
  </si>
  <si>
    <t>CH9 - C Los Lagos</t>
  </si>
  <si>
    <t>AM CH9</t>
  </si>
  <si>
    <t xml:space="preserve">PPE6 - Camping </t>
  </si>
  <si>
    <t>FPE6 - Camping</t>
  </si>
  <si>
    <t>TE PE6</t>
  </si>
  <si>
    <t>CH10 - PSER ENT</t>
  </si>
  <si>
    <t>AM CH10</t>
  </si>
  <si>
    <t>CH11 - PSER SAL</t>
  </si>
  <si>
    <t>AM CH11</t>
  </si>
  <si>
    <t>CH12 - PCER</t>
  </si>
  <si>
    <t>AM CH12</t>
  </si>
  <si>
    <t>AM CH2</t>
  </si>
  <si>
    <t>PEN CH2</t>
  </si>
  <si>
    <t>PEN CH3</t>
  </si>
  <si>
    <t>PEN CH4</t>
  </si>
  <si>
    <t>PEN CH5</t>
  </si>
  <si>
    <t>PEN CH6</t>
  </si>
  <si>
    <t>PEN CH7</t>
  </si>
  <si>
    <t>PEN CH8</t>
  </si>
  <si>
    <t>PEN CH9</t>
  </si>
  <si>
    <t>PEN CH10</t>
  </si>
  <si>
    <t>PEN CH11</t>
  </si>
  <si>
    <t>PEN CH12</t>
  </si>
  <si>
    <t>TOTAL PE</t>
  </si>
  <si>
    <t>TOTAL PEN</t>
  </si>
  <si>
    <t>TOTAL ETAPA</t>
  </si>
  <si>
    <t>A</t>
  </si>
  <si>
    <t>Total general</t>
  </si>
  <si>
    <t>N2 Total</t>
  </si>
  <si>
    <t>N3 Total</t>
  </si>
  <si>
    <t>R2 Total</t>
  </si>
  <si>
    <t>R3 Total</t>
  </si>
  <si>
    <t>Suma de TOTAL PE</t>
  </si>
  <si>
    <t>Suma de TOTAL PEN</t>
  </si>
  <si>
    <t>Suma de TOTAL ETAPA</t>
  </si>
  <si>
    <t>Suma de TE PE6</t>
  </si>
  <si>
    <t>Suma de TE PE5</t>
  </si>
  <si>
    <t>Suma de TE PE4</t>
  </si>
  <si>
    <t>Suma de TE PE3</t>
  </si>
  <si>
    <t>Suma de TE PE2</t>
  </si>
  <si>
    <t>Suma de TE PE1</t>
  </si>
  <si>
    <t xml:space="preserve">RESUMEN ETAPA SÁBADO 2 DE ABRIL DE 2016 - LOS LAGOS </t>
  </si>
</sst>
</file>

<file path=xl/styles.xml><?xml version="1.0" encoding="utf-8"?>
<styleSheet xmlns="http://schemas.openxmlformats.org/spreadsheetml/2006/main">
  <numFmts count="1">
    <numFmt numFmtId="164" formatCode="h:mm:ss;@"/>
  </numFmts>
  <fonts count="6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1"/>
      <name val="Calibri"/>
    </font>
    <font>
      <b/>
      <sz val="10"/>
      <color indexed="81"/>
      <name val="Calibri"/>
    </font>
    <font>
      <sz val="12"/>
      <color indexed="5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164" fontId="0" fillId="0" borderId="1" xfId="0" applyNumberFormat="1" applyBorder="1"/>
    <xf numFmtId="164" fontId="0" fillId="0" borderId="0" xfId="0" applyNumberFormat="1" applyBorder="1"/>
    <xf numFmtId="164" fontId="0" fillId="2" borderId="0" xfId="0" applyNumberFormat="1" applyFill="1" applyBorder="1"/>
    <xf numFmtId="164" fontId="0" fillId="3" borderId="2" xfId="0" applyNumberFormat="1" applyFill="1" applyBorder="1"/>
    <xf numFmtId="164" fontId="0" fillId="4" borderId="0" xfId="0" applyNumberFormat="1" applyFill="1" applyBorder="1"/>
    <xf numFmtId="164" fontId="0" fillId="2" borderId="1" xfId="0" applyNumberFormat="1" applyFill="1" applyBorder="1"/>
    <xf numFmtId="164" fontId="0" fillId="0" borderId="2" xfId="0" applyNumberForma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5" xfId="0" applyFont="1" applyFill="1" applyBorder="1"/>
    <xf numFmtId="0" fontId="1" fillId="4" borderId="4" xfId="0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0" fillId="0" borderId="0" xfId="0" applyFill="1" applyBorder="1"/>
    <xf numFmtId="164" fontId="2" fillId="0" borderId="0" xfId="0" applyNumberFormat="1" applyFont="1" applyBorder="1"/>
    <xf numFmtId="164" fontId="2" fillId="3" borderId="2" xfId="0" applyNumberFormat="1" applyFont="1" applyFill="1" applyBorder="1"/>
    <xf numFmtId="0" fontId="0" fillId="0" borderId="0" xfId="0" pivotButton="1"/>
    <xf numFmtId="164" fontId="0" fillId="0" borderId="0" xfId="0" applyNumberFormat="1"/>
    <xf numFmtId="0" fontId="1" fillId="0" borderId="0" xfId="0" applyFont="1"/>
    <xf numFmtId="164" fontId="0" fillId="0" borderId="0" xfId="0" applyNumberFormat="1" applyFill="1" applyBorder="1"/>
    <xf numFmtId="0" fontId="5" fillId="5" borderId="0" xfId="0" applyFont="1" applyFill="1"/>
    <xf numFmtId="164" fontId="5" fillId="5" borderId="0" xfId="0" applyNumberFormat="1" applyFont="1" applyFill="1"/>
  </cellXfs>
  <cellStyles count="1">
    <cellStyle name="Normal" xfId="0" builtinId="0"/>
  </cellStyles>
  <dxfs count="32"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 de Microsoft Office" refreshedDate="42462.797295717595" createdVersion="4" refreshedVersion="4" minRefreshableVersion="3" recordCount="26">
  <cacheSource type="worksheet">
    <worksheetSource ref="A1:BJ27" sheet="Detalle SAB"/>
  </cacheSource>
  <cacheFields count="62">
    <cacheField name="Estado" numFmtId="0">
      <sharedItems count="2">
        <s v="C"/>
        <s v="A"/>
      </sharedItems>
    </cacheField>
    <cacheField name="Nro Auto" numFmtId="0">
      <sharedItems containsSemiMixedTypes="0" containsString="0" containsNumber="1" containsInteger="1" minValue="1" maxValue="40" count="29">
        <n v="26"/>
        <n v="25"/>
        <n v="24"/>
        <n v="21"/>
        <n v="20"/>
        <n v="19"/>
        <n v="18"/>
        <n v="17"/>
        <n v="10"/>
        <n v="6"/>
        <n v="5"/>
        <n v="3"/>
        <n v="4"/>
        <n v="2"/>
        <n v="1"/>
        <n v="28"/>
        <n v="29"/>
        <n v="30"/>
        <n v="32"/>
        <n v="33"/>
        <n v="34"/>
        <n v="40"/>
        <n v="23"/>
        <n v="9"/>
        <n v="7"/>
        <n v="31"/>
        <n v="15" u="1"/>
        <n v="16" u="1"/>
        <n v="8" u="1"/>
      </sharedItems>
    </cacheField>
    <cacheField name="Piloto" numFmtId="0">
      <sharedItems count="29">
        <s v="José Moraga Torres"/>
        <s v="Manuel Ormeño"/>
        <s v="Gonzalo Orostica Urrea"/>
        <s v="Alex Oyarzún"/>
        <s v="Victor Villarroel"/>
        <s v="Juan Carlos Cuvertino"/>
        <s v="Hector Baeza"/>
        <s v="Carlos Saez"/>
        <s v="Julio Cesar Ibarra"/>
        <s v="Juan Carlos Rosas"/>
        <s v="Marcelo Perez Passeron"/>
        <s v="Carlos Jauregui"/>
        <s v="Jorge Gotschlich"/>
        <s v="Guillermo Walper"/>
        <s v="Nelson Cid"/>
        <s v="Nicolas Perez"/>
        <s v="Facundo Opawsky"/>
        <s v="Francisco Lopez"/>
        <s v="Luis Nuñez"/>
        <s v="Diego Perez"/>
        <s v="Ignacio Etcheverry"/>
        <s v="Raul Martinez"/>
        <s v="Alvaro Vergara"/>
        <s v="Felipe Martinez"/>
        <s v="Claudio Klein"/>
        <s v="Martin Etcheverry"/>
        <s v="Javier Villanueva" u="1"/>
        <s v="Mauricio Perez" u="1"/>
        <s v="Carlos Soto Mulchi" u="1"/>
      </sharedItems>
    </cacheField>
    <cacheField name="Navegante" numFmtId="0">
      <sharedItems count="29">
        <s v="Sebastián Castaing"/>
        <s v=" Cesar Vargas"/>
        <s v="Patricio Pininghoff"/>
        <s v="Enrique Feest"/>
        <s v="José Hurtado"/>
        <s v="Eduardo Ketterer"/>
        <s v="Diego Cardenas"/>
        <s v="Carlos Saez Navarro"/>
        <s v="Gustavo Arriagada Diaz"/>
        <s v="Luis Alberto Rebolledo"/>
        <s v="Alvaro Rosas Zamorano"/>
        <s v="Andy Salvo"/>
        <s v="Marialis Emig"/>
        <s v="Mauricio Oyarzún"/>
        <s v="Gabriel Hinostroza"/>
        <s v="Guillermo Cardenas"/>
        <s v="Felipe Alfaro"/>
        <s v="Nicolas Levalle"/>
        <s v="Eugenio Allendes"/>
        <s v="Victor Manriquez"/>
        <s v="Cristian Gonzalez"/>
        <s v="Rodrigo Stark"/>
        <s v="Cristian Salgado"/>
        <s v="Cristobal Haase"/>
        <s v="Javier Klein"/>
        <s v="Cesar Gonzalez"/>
        <s v="Alan Bascur" u="1"/>
        <s v="Enrique Perez" u="1"/>
        <s v="Javiera Román" u="1"/>
      </sharedItems>
    </cacheField>
    <cacheField name="Auto" numFmtId="0">
      <sharedItems/>
    </cacheField>
    <cacheField name="Categoria" numFmtId="0">
      <sharedItems count="5">
        <s v="N2"/>
        <s v="N3"/>
        <s v="R2"/>
        <s v="R3"/>
        <s v="N2 Junior"/>
      </sharedItems>
    </cacheField>
    <cacheField name="Club" numFmtId="0">
      <sharedItems/>
    </cacheField>
    <cacheField name="CH1 - Plaza Los Lagos" numFmtId="0">
      <sharedItems containsSemiMixedTypes="0" containsNonDate="0" containsDate="1" containsString="0" minDate="1899-12-30T11:30:00" maxDate="1899-12-30T12:27:00"/>
    </cacheField>
    <cacheField name="CH2 - La Cabaña" numFmtId="0">
      <sharedItems containsSemiMixedTypes="0" containsNonDate="0" containsDate="1" containsString="0" minDate="1899-12-30T12:10:00" maxDate="1899-12-30T13:07:00"/>
    </cacheField>
    <cacheField name="AM CH2" numFmtId="0">
      <sharedItems containsSemiMixedTypes="0" containsNonDate="0" containsDate="1" containsString="0" minDate="1899-12-30T12:10:00" maxDate="1899-12-30T13:07:00"/>
    </cacheField>
    <cacheField name="PEN CH2" numFmtId="0">
      <sharedItems containsSemiMixedTypes="0" containsNonDate="0" containsDate="1" containsString="0" minDate="1899-12-30T00:00:00" maxDate="1899-12-31T00:00:00"/>
    </cacheField>
    <cacheField name="PPE1 - La Cabaña" numFmtId="0">
      <sharedItems containsNonDate="0" containsDate="1" containsString="0" containsBlank="1" minDate="1899-12-30T12:20:00" maxDate="1899-12-30T13:15:00"/>
    </cacheField>
    <cacheField name="FPE1 - Malihue" numFmtId="0">
      <sharedItems containsNonDate="0" containsDate="1" containsString="0" containsBlank="1" minDate="1899-12-30T12:36:00" maxDate="1899-12-30T13:27:56"/>
    </cacheField>
    <cacheField name="TE PE1" numFmtId="0">
      <sharedItems containsNonDate="0" containsDate="1" containsString="0" containsBlank="1" minDate="1899-12-30T00:12:56" maxDate="1899-12-30T00:16:01"/>
    </cacheField>
    <cacheField name="CH3 - Cuchuy" numFmtId="0">
      <sharedItems containsNonDate="0" containsDate="1" containsString="0" containsBlank="1" minDate="1899-12-30T13:35:00" maxDate="1899-12-30T14:30:00"/>
    </cacheField>
    <cacheField name="AM CH3" numFmtId="0">
      <sharedItems containsNonDate="0" containsDate="1" containsString="0" containsBlank="1" minDate="1899-12-30T13:35:00" maxDate="1899-12-30T14:30:00"/>
    </cacheField>
    <cacheField name="PEN CH3" numFmtId="0">
      <sharedItems containsNonDate="0" containsDate="1" containsString="0" containsBlank="1" minDate="1899-12-30T00:00:00" maxDate="1899-12-31T00:00:00"/>
    </cacheField>
    <cacheField name="PPE2 - Cuchuy" numFmtId="0">
      <sharedItems containsNonDate="0" containsDate="1" containsString="0" containsBlank="1" minDate="1899-12-30T13:40:00" maxDate="1899-12-30T14:32:00"/>
    </cacheField>
    <cacheField name="FPE2 - Cuchuy" numFmtId="0">
      <sharedItems containsNonDate="0" containsDate="1" containsString="0" containsBlank="1" minDate="1899-12-30T13:44:50" maxDate="1899-12-30T14:36:11"/>
    </cacheField>
    <cacheField name="TE PE2" numFmtId="0">
      <sharedItems containsNonDate="0" containsDate="1" containsString="0" containsBlank="1" minDate="1899-12-30T00:04:02" maxDate="1899-12-30T00:17:58"/>
    </cacheField>
    <cacheField name="CH4 - C Los Lagos" numFmtId="0">
      <sharedItems containsNonDate="0" containsDate="1" containsString="0" containsBlank="1" minDate="1899-12-30T14:00:00" maxDate="1899-12-30T14:52:00"/>
    </cacheField>
    <cacheField name="AM CH4" numFmtId="0">
      <sharedItems containsNonDate="0" containsDate="1" containsString="0" containsBlank="1" minDate="1899-12-30T14:00:00" maxDate="1899-12-30T14:52:00"/>
    </cacheField>
    <cacheField name="PEN CH4" numFmtId="0">
      <sharedItems containsNonDate="0" containsDate="1" containsString="0" containsBlank="1" minDate="1899-12-30T00:00:00" maxDate="1899-12-31T00:00:00"/>
    </cacheField>
    <cacheField name="PPE3 - Camping " numFmtId="0">
      <sharedItems containsNonDate="0" containsDate="1" containsString="0" containsBlank="1" minDate="1899-12-30T14:04:00" maxDate="1899-12-30T14:54:00"/>
    </cacheField>
    <cacheField name="FPE3 - Camping" numFmtId="0">
      <sharedItems containsNonDate="0" containsDate="1" containsString="0" containsBlank="1" minDate="1899-12-30T14:05:44" maxDate="1899-12-30T14:55:22"/>
    </cacheField>
    <cacheField name="TE PE3" numFmtId="0">
      <sharedItems containsNonDate="0" containsDate="1" containsString="0" containsBlank="1" minDate="1899-12-30T00:01:22" maxDate="1899-12-30T00:01:44"/>
    </cacheField>
    <cacheField name="CH5 - PSER ENT" numFmtId="0">
      <sharedItems containsNonDate="0" containsDate="1" containsString="0" containsBlank="1" minDate="1899-12-30T14:19:00" maxDate="1899-12-30T15:09:00"/>
    </cacheField>
    <cacheField name="AM CH5" numFmtId="0">
      <sharedItems containsNonDate="0" containsDate="1" containsString="0" containsBlank="1" minDate="1899-12-30T14:19:00" maxDate="1899-12-30T15:09:00"/>
    </cacheField>
    <cacheField name="PEN CH5" numFmtId="0">
      <sharedItems containsNonDate="0" containsDate="1" containsString="0" containsBlank="1" minDate="1899-12-30T00:00:00" maxDate="1899-12-31T00:00:00"/>
    </cacheField>
    <cacheField name="CH6 - PSER SAL" numFmtId="0">
      <sharedItems containsNonDate="0" containsDate="1" containsString="0" containsBlank="1" minDate="1899-12-30T14:49:00" maxDate="1899-12-30T15:39:00"/>
    </cacheField>
    <cacheField name="AM CH6" numFmtId="0">
      <sharedItems containsNonDate="0" containsDate="1" containsString="0" containsBlank="1" minDate="1899-12-30T14:49:00" maxDate="1899-12-30T15:39:00"/>
    </cacheField>
    <cacheField name="PEN CH6" numFmtId="0">
      <sharedItems containsNonDate="0" containsDate="1" containsString="0" containsBlank="1" minDate="1899-12-30T00:00:00" maxDate="1899-12-31T00:00:00"/>
    </cacheField>
    <cacheField name="CH7 - La Cabaña" numFmtId="0">
      <sharedItems containsNonDate="0" containsDate="1" containsString="0" containsBlank="1" minDate="1899-12-30T15:29:00" maxDate="1899-12-30T16:19:00"/>
    </cacheField>
    <cacheField name="AM CH7" numFmtId="0">
      <sharedItems containsNonDate="0" containsDate="1" containsString="0" containsBlank="1" minDate="1899-12-30T15:29:00" maxDate="1899-12-30T16:19:00"/>
    </cacheField>
    <cacheField name="PEN CH7" numFmtId="0">
      <sharedItems containsNonDate="0" containsDate="1" containsString="0" containsBlank="1" minDate="1899-12-30T00:00:00" maxDate="1899-12-31T00:00:00"/>
    </cacheField>
    <cacheField name="PPE4 - La Cabaña" numFmtId="0">
      <sharedItems containsNonDate="0" containsDate="1" containsString="0" containsBlank="1" minDate="1899-12-30T15:44:00" maxDate="1899-12-30T16:32:00"/>
    </cacheField>
    <cacheField name="FPE4 - Malihue" numFmtId="0">
      <sharedItems containsNonDate="0" containsDate="1" containsString="0" containsBlank="1" minDate="1899-12-30T15:59:31" maxDate="1899-12-30T16:44:41"/>
    </cacheField>
    <cacheField name="TE PE4" numFmtId="0">
      <sharedItems containsNonDate="0" containsDate="1" containsString="0" containsBlank="1" minDate="1899-12-30T00:12:41" maxDate="1899-12-30T00:16:38"/>
    </cacheField>
    <cacheField name="CH8 - Cuchuy" numFmtId="0">
      <sharedItems containsNonDate="0" containsDate="1" containsString="0" containsBlank="1" minDate="1899-12-30T16:59:00" maxDate="1899-12-30T17:47:00"/>
    </cacheField>
    <cacheField name="AM CH8" numFmtId="0">
      <sharedItems containsNonDate="0" containsDate="1" containsString="0" containsBlank="1" minDate="1899-12-30T16:59:00" maxDate="1899-12-30T17:47:00"/>
    </cacheField>
    <cacheField name="PEN CH8" numFmtId="0">
      <sharedItems containsNonDate="0" containsDate="1" containsString="0" containsBlank="1" minDate="1899-12-30T00:00:00" maxDate="1899-12-31T00:00:00"/>
    </cacheField>
    <cacheField name="PPE5 - Cuchuy" numFmtId="0">
      <sharedItems containsNonDate="0" containsDate="1" containsString="0" containsBlank="1" minDate="1899-12-30T17:02:00" maxDate="1899-12-30T17:50:00"/>
    </cacheField>
    <cacheField name="FPE5 - Cuchuy" numFmtId="0">
      <sharedItems containsNonDate="0" containsDate="1" containsString="0" containsBlank="1" minDate="1899-12-30T17:08:31" maxDate="1899-12-30T17:53:50"/>
    </cacheField>
    <cacheField name="TE PE5" numFmtId="0">
      <sharedItems containsNonDate="0" containsDate="1" containsString="0" containsBlank="1" minDate="1899-12-30T00:03:50" maxDate="1899-12-30T00:09:05"/>
    </cacheField>
    <cacheField name="CH9 - C Los Lagos" numFmtId="0">
      <sharedItems containsNonDate="0" containsDate="1" containsString="0" containsBlank="1" minDate="1899-12-30T17:22:00" maxDate="1899-12-30T18:10:00"/>
    </cacheField>
    <cacheField name="AM CH9" numFmtId="0">
      <sharedItems containsNonDate="0" containsDate="1" containsString="0" containsBlank="1" minDate="1899-12-30T17:22:00" maxDate="1899-12-30T18:10:00"/>
    </cacheField>
    <cacheField name="PEN CH9" numFmtId="0">
      <sharedItems containsNonDate="0" containsDate="1" containsString="0" containsBlank="1" minDate="1899-12-30T00:00:00" maxDate="1899-12-31T00:00:00"/>
    </cacheField>
    <cacheField name="PPE6 - Camping " numFmtId="0">
      <sharedItems containsNonDate="0" containsDate="1" containsString="0" containsBlank="1" minDate="1899-12-30T17:30:00" maxDate="1899-12-30T18:16:00"/>
    </cacheField>
    <cacheField name="FPE6 - Camping" numFmtId="0">
      <sharedItems containsNonDate="0" containsDate="1" containsString="0" containsBlank="1" minDate="1899-12-30T17:31:40" maxDate="1899-12-30T18:17:27"/>
    </cacheField>
    <cacheField name="TE PE6" numFmtId="0">
      <sharedItems containsNonDate="0" containsDate="1" containsString="0" containsBlank="1" minDate="1899-12-30T00:01:27" maxDate="1899-12-30T00:01:40"/>
    </cacheField>
    <cacheField name="CH10 - PSER ENT" numFmtId="0">
      <sharedItems containsNonDate="0" containsDate="1" containsString="0" containsBlank="1" minDate="1899-12-30T17:45:00" maxDate="1899-12-30T18:31:00"/>
    </cacheField>
    <cacheField name="AM CH10" numFmtId="0">
      <sharedItems containsNonDate="0" containsString="0" containsBlank="1"/>
    </cacheField>
    <cacheField name="PEN CH10" numFmtId="0">
      <sharedItems containsNonDate="0" containsString="0" containsBlank="1"/>
    </cacheField>
    <cacheField name="CH11 - PSER SAL" numFmtId="0">
      <sharedItems containsNonDate="0" containsDate="1" containsString="0" containsBlank="1" minDate="1899-12-30T19:05:00" maxDate="1899-12-30T19:51:00"/>
    </cacheField>
    <cacheField name="AM CH11" numFmtId="0">
      <sharedItems containsNonDate="0" containsString="0" containsBlank="1"/>
    </cacheField>
    <cacheField name="PEN CH11" numFmtId="0">
      <sharedItems containsNonDate="0" containsString="0" containsBlank="1"/>
    </cacheField>
    <cacheField name="CH12 - PCER" numFmtId="0">
      <sharedItems containsNonDate="0" containsDate="1" containsString="0" containsBlank="1" minDate="1899-12-30T19:10:00" maxDate="1899-12-30T19:56:00"/>
    </cacheField>
    <cacheField name="AM CH12" numFmtId="0">
      <sharedItems containsNonDate="0" containsString="0" containsBlank="1"/>
    </cacheField>
    <cacheField name="PEN CH12" numFmtId="0">
      <sharedItems containsNonDate="0" containsString="0" containsBlank="1"/>
    </cacheField>
    <cacheField name="TOTAL PE" numFmtId="0">
      <sharedItems containsNonDate="0" containsDate="1" containsString="0" containsBlank="1" minDate="1899-12-30T00:36:27" maxDate="1899-12-30T00:53:26"/>
    </cacheField>
    <cacheField name="TOTAL PEN" numFmtId="0">
      <sharedItems containsNonDate="0" containsDate="1" containsString="0" containsBlank="1" minDate="1899-12-30T00:00:00" maxDate="1899-12-31T00:00:00"/>
    </cacheField>
    <cacheField name="TOTAL ETAPA" numFmtId="0">
      <sharedItems containsNonDate="0" containsDate="1" containsString="0" containsBlank="1" minDate="1899-12-30T00:36:27" maxDate="1899-12-30T00:53:4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s v="Mitsubishi Lancer"/>
    <x v="0"/>
    <s v="TRONADORES"/>
    <d v="1899-12-30T11:30:00"/>
    <d v="1899-12-30T12:10:00"/>
    <d v="1899-12-30T12:10:00"/>
    <d v="1899-12-30T00:00:00"/>
    <d v="1899-12-30T12:20:00"/>
    <d v="1899-12-30T12:36:00"/>
    <d v="1899-12-30T00:16:00"/>
    <d v="1899-12-30T13:35:00"/>
    <d v="1899-12-30T13:35:00"/>
    <d v="1899-12-30T00:00:00"/>
    <d v="1899-12-30T13:40:00"/>
    <d v="1899-12-30T13:44:50"/>
    <d v="1899-12-30T00:04:50"/>
    <d v="1899-12-30T14:00:00"/>
    <d v="1899-12-30T14:00:00"/>
    <d v="1899-12-30T00:00:00"/>
    <d v="1899-12-30T14:04:00"/>
    <d v="1899-12-30T14:05:44"/>
    <d v="1899-12-30T00:01:44"/>
    <d v="1899-12-30T14:19:00"/>
    <d v="1899-12-30T14:19:00"/>
    <d v="1899-12-30T00:00:00"/>
    <d v="1899-12-30T14:49:00"/>
    <d v="1899-12-30T14:49:00"/>
    <d v="1899-12-30T00:00:00"/>
    <d v="1899-12-30T15:29:00"/>
    <d v="1899-12-30T15:29:00"/>
    <d v="1899-12-30T00:00:00"/>
    <d v="1899-12-30T15:44:00"/>
    <d v="1899-12-30T15:59:31"/>
    <d v="1899-12-30T00:15:31"/>
    <d v="1899-12-30T16:59:00"/>
    <d v="1899-12-30T16:59:00"/>
    <d v="1899-12-30T00:00:00"/>
    <d v="1899-12-30T17:02:00"/>
    <d v="1899-12-30T17:11:05"/>
    <d v="1899-12-30T00:09:05"/>
    <d v="1899-12-30T17:22:00"/>
    <d v="1899-12-30T17:22:00"/>
    <d v="1899-12-30T00:00:00"/>
    <d v="1899-12-30T17:30:00"/>
    <d v="1899-12-30T17:31:40"/>
    <d v="1899-12-30T00:01:40"/>
    <d v="1899-12-30T17:45:00"/>
    <m/>
    <m/>
    <d v="1899-12-30T19:05:00"/>
    <m/>
    <m/>
    <d v="1899-12-30T19:10:00"/>
    <m/>
    <m/>
    <d v="1899-12-30T00:48:50"/>
    <d v="1899-12-30T00:00:00"/>
    <d v="1899-12-30T00:48:50"/>
  </r>
  <r>
    <x v="0"/>
    <x v="1"/>
    <x v="1"/>
    <x v="1"/>
    <s v="Mitsubishi Lancer"/>
    <x v="0"/>
    <s v="CAPMO"/>
    <d v="1899-12-30T11:32:00"/>
    <d v="1899-12-30T12:12:00"/>
    <d v="1899-12-30T12:12:00"/>
    <d v="1899-12-30T00:00:00"/>
    <d v="1899-12-30T12:22:00"/>
    <d v="1899-12-30T12:37:05"/>
    <d v="1899-12-30T00:15:05"/>
    <d v="1899-12-30T13:37:00"/>
    <d v="1899-12-30T13:37:00"/>
    <d v="1899-12-30T00:00:00"/>
    <d v="1899-12-30T13:42:00"/>
    <d v="1899-12-30T13:46:34"/>
    <d v="1899-12-30T00:04:34"/>
    <d v="1899-12-30T14:02:00"/>
    <d v="1899-12-30T14:02:00"/>
    <d v="1899-12-30T00:00:00"/>
    <d v="1899-12-30T14:06:00"/>
    <d v="1899-12-30T14:07:41"/>
    <d v="1899-12-30T00:01:41"/>
    <d v="1899-12-30T14:21:00"/>
    <d v="1899-12-30T14:21:00"/>
    <d v="1899-12-30T00:00:00"/>
    <d v="1899-12-30T14:51:00"/>
    <d v="1899-12-30T14:51:00"/>
    <d v="1899-12-30T00:00:00"/>
    <d v="1899-12-30T15:31:00"/>
    <d v="1899-12-30T15:31:00"/>
    <d v="1899-12-30T00:00:00"/>
    <d v="1899-12-30T15:46:00"/>
    <d v="1899-12-30T16:00:36"/>
    <d v="1899-12-30T00:14:36"/>
    <d v="1899-12-30T17:01:00"/>
    <d v="1899-12-30T17:01:00"/>
    <d v="1899-12-30T00:00:00"/>
    <d v="1899-12-30T17:04:00"/>
    <d v="1899-12-30T17:08:31"/>
    <d v="1899-12-30T00:04:31"/>
    <d v="1899-12-30T17:24:00"/>
    <d v="1899-12-30T17:24:00"/>
    <d v="1899-12-30T00:00:00"/>
    <d v="1899-12-30T17:32:00"/>
    <d v="1899-12-30T17:33:37"/>
    <d v="1899-12-30T00:01:37"/>
    <d v="1899-12-30T17:47:00"/>
    <m/>
    <m/>
    <d v="1899-12-30T19:07:00"/>
    <m/>
    <m/>
    <d v="1899-12-30T19:12:00"/>
    <m/>
    <m/>
    <d v="1899-12-30T00:42:04"/>
    <d v="1899-12-30T00:00:00"/>
    <d v="1899-12-30T00:42:04"/>
  </r>
  <r>
    <x v="0"/>
    <x v="2"/>
    <x v="2"/>
    <x v="2"/>
    <s v="Hyundai Getz"/>
    <x v="0"/>
    <s v="CAPMO"/>
    <d v="1899-12-30T11:34:00"/>
    <d v="1899-12-30T12:14:00"/>
    <d v="1899-12-30T12:14:00"/>
    <d v="1899-12-30T00:00:00"/>
    <d v="1899-12-30T12:24:00"/>
    <d v="1899-12-30T12:39:28"/>
    <d v="1899-12-30T00:15:28"/>
    <d v="1899-12-30T13:39:00"/>
    <d v="1899-12-30T13:39:00"/>
    <d v="1899-12-30T00:00:00"/>
    <d v="1899-12-30T13:44:00"/>
    <d v="1899-12-30T13:48:50"/>
    <d v="1899-12-30T00:04:50"/>
    <d v="1899-12-30T14:04:00"/>
    <d v="1899-12-30T14:04:00"/>
    <d v="1899-12-30T00:00:00"/>
    <d v="1899-12-30T14:08:00"/>
    <d v="1899-12-30T14:09:33"/>
    <d v="1899-12-30T00:01:33"/>
    <d v="1899-12-30T14:23:00"/>
    <d v="1899-12-30T14:23:00"/>
    <d v="1899-12-30T00:00:00"/>
    <d v="1899-12-30T14:53:00"/>
    <d v="1899-12-30T14:53:00"/>
    <d v="1899-12-30T00:00:00"/>
    <d v="1899-12-30T15:33:00"/>
    <d v="1899-12-30T15:33:00"/>
    <d v="1899-12-30T00:00:00"/>
    <d v="1899-12-30T15:48:00"/>
    <d v="1899-12-30T16:03:05"/>
    <d v="1899-12-30T00:15:05"/>
    <d v="1899-12-30T17:03:00"/>
    <d v="1899-12-30T17:03:00"/>
    <d v="1899-12-30T00:00:00"/>
    <d v="1899-12-30T17:06:00"/>
    <d v="1899-12-30T17:10:36"/>
    <d v="1899-12-30T00:04:36"/>
    <d v="1899-12-30T17:26:00"/>
    <d v="1899-12-30T17:26:00"/>
    <d v="1899-12-30T00:00:00"/>
    <d v="1899-12-30T17:34:00"/>
    <d v="1899-12-30T17:35:33"/>
    <d v="1899-12-30T00:01:33"/>
    <d v="1899-12-30T17:49:00"/>
    <m/>
    <m/>
    <d v="1899-12-30T19:09:00"/>
    <m/>
    <m/>
    <d v="1899-12-30T19:14:00"/>
    <m/>
    <m/>
    <d v="1899-12-30T00:43:05"/>
    <d v="1899-12-30T00:00:00"/>
    <d v="1899-12-30T00:43:05"/>
  </r>
  <r>
    <x v="0"/>
    <x v="3"/>
    <x v="3"/>
    <x v="3"/>
    <s v="Mitsubishi Lancer"/>
    <x v="0"/>
    <s v="CADO"/>
    <d v="1899-12-30T11:38:00"/>
    <d v="1899-12-30T12:18:00"/>
    <d v="1899-12-30T12:18:00"/>
    <d v="1899-12-30T00:00:00"/>
    <d v="1899-12-30T12:26:00"/>
    <d v="1899-12-30T12:41:18"/>
    <d v="1899-12-30T00:15:18"/>
    <d v="1899-12-30T13:41:00"/>
    <d v="1899-12-30T13:41:00"/>
    <d v="1899-12-30T00:00:00"/>
    <d v="1899-12-30T13:46:00"/>
    <d v="1899-12-30T13:50:34"/>
    <d v="1899-12-30T00:04:34"/>
    <d v="1899-12-30T14:06:00"/>
    <d v="1899-12-30T14:06:00"/>
    <d v="1899-12-30T00:00:00"/>
    <d v="1899-12-30T14:10:00"/>
    <d v="1899-12-30T14:11:33"/>
    <d v="1899-12-30T00:01:33"/>
    <d v="1899-12-30T14:25:00"/>
    <d v="1899-12-30T14:25:00"/>
    <d v="1899-12-30T00:00:00"/>
    <d v="1899-12-30T14:55:00"/>
    <d v="1899-12-30T14:55:00"/>
    <d v="1899-12-30T00:00:00"/>
    <d v="1899-12-30T15:35:00"/>
    <d v="1899-12-30T15:35:00"/>
    <d v="1899-12-30T00:00:00"/>
    <d v="1899-12-30T15:50:00"/>
    <d v="1899-12-30T16:05:13"/>
    <d v="1899-12-30T00:15:13"/>
    <d v="1899-12-30T17:05:00"/>
    <d v="1899-12-30T17:05:00"/>
    <d v="1899-12-30T00:00:00"/>
    <d v="1899-12-30T17:08:00"/>
    <d v="1899-12-30T17:12:32"/>
    <d v="1899-12-30T00:04:32"/>
    <d v="1899-12-30T17:28:00"/>
    <d v="1899-12-30T17:28:00"/>
    <d v="1899-12-30T00:00:00"/>
    <d v="1899-12-30T17:36:00"/>
    <d v="1899-12-30T17:37:34"/>
    <d v="1899-12-30T00:01:34"/>
    <d v="1899-12-30T17:51:00"/>
    <m/>
    <m/>
    <d v="1899-12-30T19:11:00"/>
    <m/>
    <m/>
    <d v="1899-12-30T19:16:00"/>
    <m/>
    <m/>
    <d v="1899-12-30T00:42:44"/>
    <d v="1899-12-30T00:00:00"/>
    <d v="1899-12-30T00:42:44"/>
  </r>
  <r>
    <x v="0"/>
    <x v="4"/>
    <x v="4"/>
    <x v="4"/>
    <s v="Mitsubishi Lancer"/>
    <x v="0"/>
    <s v="TRONADORES"/>
    <d v="1899-12-30T11:40:00"/>
    <d v="1899-12-30T12:20:00"/>
    <d v="1899-12-30T12:20:00"/>
    <d v="1899-12-30T00:00:00"/>
    <d v="1899-12-30T12:28:00"/>
    <d v="1899-12-30T12:43:12"/>
    <d v="1899-12-30T00:15:12"/>
    <d v="1899-12-30T13:43:00"/>
    <d v="1899-12-30T13:43:00"/>
    <d v="1899-12-30T00:00:00"/>
    <d v="1899-12-30T13:48:00"/>
    <d v="1899-12-30T13:52:34"/>
    <d v="1899-12-30T00:04:34"/>
    <d v="1899-12-30T14:08:00"/>
    <d v="1899-12-30T14:08:00"/>
    <d v="1899-12-30T00:00:00"/>
    <d v="1899-12-30T14:12:00"/>
    <d v="1899-12-30T14:13:37"/>
    <d v="1899-12-30T00:01:37"/>
    <d v="1899-12-30T14:27:00"/>
    <d v="1899-12-30T14:27:00"/>
    <d v="1899-12-30T00:00:00"/>
    <d v="1899-12-30T14:57:00"/>
    <d v="1899-12-30T14:57:00"/>
    <d v="1899-12-30T00:00:00"/>
    <d v="1899-12-30T15:37:00"/>
    <d v="1899-12-30T15:37:00"/>
    <d v="1899-12-30T00:00:00"/>
    <d v="1899-12-30T15:52:00"/>
    <d v="1899-12-30T16:07:04"/>
    <d v="1899-12-30T00:15:04"/>
    <d v="1899-12-30T17:07:00"/>
    <d v="1899-12-30T17:07:00"/>
    <d v="1899-12-30T00:00:00"/>
    <d v="1899-12-30T17:10:00"/>
    <d v="1899-12-30T17:14:31"/>
    <d v="1899-12-30T00:04:31"/>
    <d v="1899-12-30T17:30:00"/>
    <d v="1899-12-30T17:30:00"/>
    <d v="1899-12-30T00:00:00"/>
    <d v="1899-12-30T17:38:00"/>
    <d v="1899-12-30T17:39:35"/>
    <d v="1899-12-30T00:01:35"/>
    <d v="1899-12-30T17:53:00"/>
    <m/>
    <m/>
    <d v="1899-12-30T19:13:00"/>
    <m/>
    <m/>
    <d v="1899-12-30T19:18:00"/>
    <m/>
    <m/>
    <d v="1899-12-30T00:42:33"/>
    <d v="1899-12-30T00:00:00"/>
    <d v="1899-12-30T00:42:33"/>
  </r>
  <r>
    <x v="0"/>
    <x v="5"/>
    <x v="5"/>
    <x v="5"/>
    <s v="Mitsubishi GLXI"/>
    <x v="0"/>
    <s v="TRONADORES"/>
    <d v="1899-12-30T11:42:00"/>
    <d v="1899-12-30T12:22:00"/>
    <d v="1899-12-30T12:22:00"/>
    <d v="1899-12-30T00:00:00"/>
    <d v="1899-12-30T12:30:00"/>
    <d v="1899-12-30T12:45:39"/>
    <d v="1899-12-30T00:15:39"/>
    <d v="1899-12-30T13:45:00"/>
    <d v="1899-12-30T13:45:00"/>
    <d v="1899-12-30T00:00:00"/>
    <d v="1899-12-30T13:50:00"/>
    <d v="1899-12-30T13:54:44"/>
    <d v="1899-12-30T00:04:44"/>
    <d v="1899-12-30T14:10:00"/>
    <d v="1899-12-30T14:10:00"/>
    <d v="1899-12-30T00:00:00"/>
    <d v="1899-12-30T14:14:00"/>
    <d v="1899-12-30T14:15:33"/>
    <d v="1899-12-30T00:01:33"/>
    <d v="1899-12-30T14:29:00"/>
    <d v="1899-12-30T14:29:00"/>
    <d v="1899-12-30T00:00:00"/>
    <d v="1899-12-30T14:59:00"/>
    <d v="1899-12-30T14:59:00"/>
    <d v="1899-12-30T00:00:00"/>
    <d v="1899-12-30T15:39:00"/>
    <d v="1899-12-30T15:39:00"/>
    <d v="1899-12-30T00:00:00"/>
    <d v="1899-12-30T15:54:00"/>
    <d v="1899-12-30T16:09:27"/>
    <d v="1899-12-30T00:15:27"/>
    <d v="1899-12-30T17:09:00"/>
    <d v="1899-12-30T17:09:00"/>
    <d v="1899-12-30T00:00:00"/>
    <d v="1899-12-30T17:12:00"/>
    <d v="1899-12-30T17:16:36"/>
    <d v="1899-12-30T00:04:36"/>
    <d v="1899-12-30T17:32:00"/>
    <d v="1899-12-30T17:32:00"/>
    <d v="1899-12-30T00:00:00"/>
    <d v="1899-12-30T17:40:00"/>
    <d v="1899-12-30T17:41:31"/>
    <d v="1899-12-30T00:01:31"/>
    <d v="1899-12-30T17:55:00"/>
    <m/>
    <m/>
    <d v="1899-12-30T19:15:00"/>
    <m/>
    <m/>
    <d v="1899-12-30T19:20:00"/>
    <m/>
    <m/>
    <d v="1899-12-30T00:43:30"/>
    <d v="1899-12-30T00:00:00"/>
    <d v="1899-12-30T00:43:30"/>
  </r>
  <r>
    <x v="0"/>
    <x v="6"/>
    <x v="6"/>
    <x v="6"/>
    <s v="Hyundai Accent"/>
    <x v="0"/>
    <s v="CAPMO"/>
    <d v="1899-12-30T11:44:00"/>
    <d v="1899-12-30T12:24:00"/>
    <d v="1899-12-30T12:24:00"/>
    <d v="1899-12-30T00:00:00"/>
    <d v="1899-12-30T12:32:00"/>
    <d v="1899-12-30T12:47:06"/>
    <d v="1899-12-30T00:15:06"/>
    <d v="1899-12-30T13:47:00"/>
    <d v="1899-12-30T13:47:00"/>
    <d v="1899-12-30T00:00:00"/>
    <d v="1899-12-30T13:52:00"/>
    <d v="1899-12-30T13:56:39"/>
    <d v="1899-12-30T00:04:39"/>
    <d v="1899-12-30T14:12:00"/>
    <d v="1899-12-30T14:12:00"/>
    <d v="1899-12-30T00:00:00"/>
    <d v="1899-12-30T14:16:00"/>
    <d v="1899-12-30T14:17:36"/>
    <d v="1899-12-30T00:01:36"/>
    <d v="1899-12-30T14:31:00"/>
    <d v="1899-12-30T14:31:00"/>
    <d v="1899-12-30T00:00:00"/>
    <d v="1899-12-30T15:01:00"/>
    <d v="1899-12-30T15:01:00"/>
    <d v="1899-12-30T00:00:00"/>
    <d v="1899-12-30T15:41:00"/>
    <d v="1899-12-30T15:41:00"/>
    <d v="1899-12-30T00:00:00"/>
    <d v="1899-12-30T15:56:00"/>
    <d v="1899-12-30T16:10:44"/>
    <d v="1899-12-30T00:14:44"/>
    <d v="1899-12-30T17:11:00"/>
    <d v="1899-12-30T17:11:00"/>
    <d v="1899-12-30T00:00:00"/>
    <d v="1899-12-30T17:14:00"/>
    <d v="1899-12-30T17:18:31"/>
    <d v="1899-12-30T00:04:31"/>
    <d v="1899-12-30T17:34:00"/>
    <d v="1899-12-30T17:34:00"/>
    <d v="1899-12-30T00:00:00"/>
    <d v="1899-12-30T17:42:00"/>
    <d v="1899-12-30T17:43:38"/>
    <d v="1899-12-30T00:01:38"/>
    <d v="1899-12-30T17:57:00"/>
    <m/>
    <m/>
    <d v="1899-12-30T19:17:00"/>
    <m/>
    <m/>
    <d v="1899-12-30T19:22:00"/>
    <m/>
    <m/>
    <d v="1899-12-30T00:42:14"/>
    <d v="1899-12-30T00:00:00"/>
    <d v="1899-12-30T00:42:14"/>
  </r>
  <r>
    <x v="0"/>
    <x v="7"/>
    <x v="7"/>
    <x v="7"/>
    <s v="Mitsubishi Lancer"/>
    <x v="0"/>
    <s v="TRONADORES"/>
    <d v="1899-12-30T11:46:00"/>
    <d v="1899-12-30T12:26:00"/>
    <d v="1899-12-30T12:26:00"/>
    <d v="1899-12-30T00:00:00"/>
    <d v="1899-12-30T12:34:00"/>
    <d v="1899-12-30T12:48:29"/>
    <d v="1899-12-30T00:14:29"/>
    <d v="1899-12-30T13:49:00"/>
    <d v="1899-12-30T13:49:00"/>
    <d v="1899-12-30T00:00:00"/>
    <d v="1899-12-30T13:54:00"/>
    <d v="1899-12-30T13:58:24"/>
    <d v="1899-12-30T00:04:24"/>
    <d v="1899-12-30T14:14:00"/>
    <d v="1899-12-30T14:14:00"/>
    <d v="1899-12-30T00:00:00"/>
    <d v="1899-12-30T14:18:00"/>
    <d v="1899-12-30T14:19:31"/>
    <d v="1899-12-30T00:01:31"/>
    <d v="1899-12-30T14:33:00"/>
    <d v="1899-12-30T14:33:00"/>
    <d v="1899-12-30T00:00:00"/>
    <d v="1899-12-30T15:03:00"/>
    <d v="1899-12-30T15:03:00"/>
    <d v="1899-12-30T00:00:00"/>
    <d v="1899-12-30T15:43:00"/>
    <d v="1899-12-30T15:43:00"/>
    <d v="1899-12-30T00:00:00"/>
    <d v="1899-12-30T15:58:00"/>
    <d v="1899-12-30T16:12:19"/>
    <d v="1899-12-30T00:14:19"/>
    <d v="1899-12-30T17:13:00"/>
    <d v="1899-12-30T17:13:00"/>
    <d v="1899-12-30T00:00:00"/>
    <d v="1899-12-30T17:16:00"/>
    <d v="1899-12-30T17:20:17"/>
    <d v="1899-12-30T00:04:17"/>
    <d v="1899-12-30T17:36:00"/>
    <d v="1899-12-30T17:36:00"/>
    <d v="1899-12-30T00:00:00"/>
    <d v="1899-12-30T17:44:00"/>
    <d v="1899-12-30T17:45:37"/>
    <d v="1899-12-30T00:01:37"/>
    <d v="1899-12-30T17:59:00"/>
    <m/>
    <m/>
    <d v="1899-12-30T19:19:00"/>
    <m/>
    <m/>
    <d v="1899-12-30T19:24:00"/>
    <m/>
    <m/>
    <d v="1899-12-30T00:40:37"/>
    <d v="1899-12-30T00:00:00"/>
    <d v="1899-12-30T00:40:37"/>
  </r>
  <r>
    <x v="0"/>
    <x v="8"/>
    <x v="8"/>
    <x v="8"/>
    <s v="Hyundai Coupe"/>
    <x v="1"/>
    <s v="CAPMO"/>
    <d v="1899-12-30T11:52:00"/>
    <d v="1899-12-30T12:32:00"/>
    <d v="1899-12-30T12:32:00"/>
    <d v="1899-12-30T00:00:00"/>
    <d v="1899-12-30T12:40:00"/>
    <d v="1899-12-30T12:56:01"/>
    <d v="1899-12-30T00:16:01"/>
    <d v="1899-12-30T13:55:00"/>
    <d v="1899-12-30T13:55:00"/>
    <d v="1899-12-30T00:00:00"/>
    <d v="1899-12-30T14:00:00"/>
    <d v="1899-12-30T14:05:14"/>
    <d v="1899-12-30T00:05:14"/>
    <d v="1899-12-30T14:20:00"/>
    <d v="1899-12-30T14:20:00"/>
    <d v="1899-12-30T00:00:00"/>
    <d v="1899-12-30T14:24:00"/>
    <d v="1899-12-30T14:25:43"/>
    <d v="1899-12-30T00:01:43"/>
    <d v="1899-12-30T14:39:00"/>
    <d v="1899-12-30T14:39:00"/>
    <d v="1899-12-30T00:00:00"/>
    <d v="1899-12-30T15:09:00"/>
    <d v="1899-12-30T15:09:00"/>
    <d v="1899-12-30T00:00:00"/>
    <d v="1899-12-30T15:49:00"/>
    <d v="1899-12-30T15:49:00"/>
    <d v="1899-12-30T00:00:00"/>
    <d v="1899-12-30T16:02:00"/>
    <d v="1899-12-30T16:18:38"/>
    <d v="1899-12-30T00:16:38"/>
    <d v="1899-12-30T17:17:00"/>
    <d v="1899-12-30T17:17:00"/>
    <d v="1899-12-30T00:00:00"/>
    <d v="1899-12-30T17:19:00"/>
    <d v="1899-12-30T17:24:01"/>
    <d v="1899-12-30T00:05:01"/>
    <d v="1899-12-30T17:39:00"/>
    <d v="1899-12-30T17:39:00"/>
    <d v="1899-12-30T00:00:00"/>
    <d v="1899-12-30T17:46:00"/>
    <d v="1899-12-30T17:47:40"/>
    <d v="1899-12-30T00:01:40"/>
    <d v="1899-12-30T18:01:00"/>
    <m/>
    <m/>
    <d v="1899-12-30T19:21:00"/>
    <m/>
    <m/>
    <d v="1899-12-30T19:26:00"/>
    <m/>
    <m/>
    <d v="1899-12-30T00:46:17"/>
    <d v="1899-12-30T00:00:00"/>
    <d v="1899-12-30T00:46:17"/>
  </r>
  <r>
    <x v="0"/>
    <x v="9"/>
    <x v="9"/>
    <x v="9"/>
    <s v="Mitsubishi Lancer RGT"/>
    <x v="1"/>
    <s v="TRONADORES"/>
    <d v="1899-12-30T12:00:00"/>
    <d v="1899-12-30T12:40:00"/>
    <d v="1899-12-30T12:40:00"/>
    <d v="1899-12-30T00:00:00"/>
    <d v="1899-12-30T12:48:00"/>
    <d v="1899-12-30T13:01:59"/>
    <d v="1899-12-30T00:13:59"/>
    <d v="1899-12-30T14:03:00"/>
    <d v="1899-12-30T14:03:00"/>
    <d v="1899-12-30T00:00:00"/>
    <d v="1899-12-30T14:06:00"/>
    <d v="1899-12-30T14:10:20"/>
    <d v="1899-12-30T00:04:20"/>
    <d v="1899-12-30T14:26:00"/>
    <d v="1899-12-30T14:26:00"/>
    <d v="1899-12-30T00:00:00"/>
    <d v="1899-12-30T14:30:00"/>
    <d v="1899-12-30T14:31:31"/>
    <d v="1899-12-30T00:01:31"/>
    <d v="1899-12-30T14:45:00"/>
    <d v="1899-12-30T14:45:00"/>
    <d v="1899-12-30T00:00:00"/>
    <d v="1899-12-30T15:15:00"/>
    <d v="1899-12-30T15:15:00"/>
    <d v="1899-12-30T00:00:00"/>
    <d v="1899-12-30T15:55:00"/>
    <d v="1899-12-30T15:55:00"/>
    <d v="1899-12-30T00:00:00"/>
    <d v="1899-12-30T16:08:00"/>
    <d v="1899-12-30T16:22:09"/>
    <d v="1899-12-30T00:14:09"/>
    <d v="1899-12-30T17:23:00"/>
    <d v="1899-12-30T17:23:00"/>
    <d v="1899-12-30T00:00:00"/>
    <d v="1899-12-30T17:25:00"/>
    <d v="1899-12-30T17:29:08"/>
    <d v="1899-12-30T00:04:08"/>
    <d v="1899-12-30T17:45:00"/>
    <d v="1899-12-30T17:45:00"/>
    <d v="1899-12-30T00:00:00"/>
    <d v="1899-12-30T17:52:00"/>
    <d v="1899-12-30T17:53:30"/>
    <d v="1899-12-30T00:01:30"/>
    <d v="1899-12-30T18:07:00"/>
    <m/>
    <m/>
    <d v="1899-12-30T19:27:00"/>
    <m/>
    <m/>
    <d v="1899-12-30T19:32:00"/>
    <m/>
    <m/>
    <d v="1899-12-30T00:39:37"/>
    <d v="1899-12-30T00:00:00"/>
    <d v="1899-12-30T00:39:37"/>
  </r>
  <r>
    <x v="0"/>
    <x v="10"/>
    <x v="10"/>
    <x v="10"/>
    <s v="Mitsubishi Lancer RGT"/>
    <x v="1"/>
    <s v="TRONADORES"/>
    <d v="1899-12-30T12:02:00"/>
    <d v="1899-12-30T12:42:00"/>
    <d v="1899-12-30T12:42:00"/>
    <d v="1899-12-30T00:00:00"/>
    <d v="1899-12-30T12:50:00"/>
    <d v="1899-12-30T13:03:48"/>
    <d v="1899-12-30T00:13:48"/>
    <d v="1899-12-30T14:05:00"/>
    <d v="1899-12-30T14:05:00"/>
    <d v="1899-12-30T00:00:00"/>
    <d v="1899-12-30T14:08:00"/>
    <d v="1899-12-30T14:12:14"/>
    <d v="1899-12-30T00:04:14"/>
    <d v="1899-12-30T14:28:00"/>
    <d v="1899-12-30T14:28:00"/>
    <d v="1899-12-30T00:00:00"/>
    <d v="1899-12-30T14:32:00"/>
    <d v="1899-12-30T14:33:31"/>
    <d v="1899-12-30T00:01:31"/>
    <d v="1899-12-30T14:47:00"/>
    <d v="1899-12-30T14:47:00"/>
    <d v="1899-12-30T00:00:00"/>
    <d v="1899-12-30T15:17:00"/>
    <d v="1899-12-30T15:17:00"/>
    <d v="1899-12-30T00:00:00"/>
    <d v="1899-12-30T15:57:00"/>
    <d v="1899-12-30T15:57:00"/>
    <d v="1899-12-30T00:00:00"/>
    <d v="1899-12-30T16:10:00"/>
    <d v="1899-12-30T16:23:37"/>
    <d v="1899-12-30T00:13:37"/>
    <d v="1899-12-30T17:25:00"/>
    <d v="1899-12-30T17:25:00"/>
    <d v="1899-12-30T00:00:00"/>
    <d v="1899-12-30T17:27:00"/>
    <d v="1899-12-30T17:31:13"/>
    <d v="1899-12-30T00:04:13"/>
    <d v="1899-12-30T17:47:00"/>
    <d v="1899-12-30T17:47:00"/>
    <d v="1899-12-30T00:00:00"/>
    <d v="1899-12-30T17:54:00"/>
    <d v="1899-12-30T17:55:34"/>
    <d v="1899-12-30T00:01:34"/>
    <d v="1899-12-30T18:09:00"/>
    <m/>
    <m/>
    <d v="1899-12-30T19:29:00"/>
    <m/>
    <m/>
    <d v="1899-12-30T19:34:00"/>
    <m/>
    <m/>
    <d v="1899-12-30T00:38:57"/>
    <d v="1899-12-30T00:00:00"/>
    <d v="1899-12-30T00:38:57"/>
  </r>
  <r>
    <x v="0"/>
    <x v="11"/>
    <x v="11"/>
    <x v="11"/>
    <s v="Hyundai Coupe"/>
    <x v="1"/>
    <s v="TRONADORES"/>
    <d v="1899-12-30T12:06:00"/>
    <d v="1899-12-30T12:46:00"/>
    <d v="1899-12-30T12:46:00"/>
    <d v="1899-12-30T00:00:00"/>
    <d v="1899-12-30T12:54:00"/>
    <d v="1899-12-30T13:07:59"/>
    <d v="1899-12-30T00:13:59"/>
    <d v="1899-12-30T14:09:00"/>
    <d v="1899-12-30T14:09:00"/>
    <d v="1899-12-30T00:00:00"/>
    <d v="1899-12-30T14:12:00"/>
    <d v="1899-12-30T14:16:20"/>
    <d v="1899-12-30T00:04:20"/>
    <d v="1899-12-30T14:32:00"/>
    <d v="1899-12-30T14:32:00"/>
    <d v="1899-12-30T00:00:00"/>
    <d v="1899-12-30T14:34:00"/>
    <d v="1899-12-30T14:35:32"/>
    <d v="1899-12-30T00:01:32"/>
    <d v="1899-12-30T14:49:00"/>
    <d v="1899-12-30T14:49:00"/>
    <d v="1899-12-30T00:00:00"/>
    <d v="1899-12-30T15:19:00"/>
    <d v="1899-12-30T15:19:00"/>
    <d v="1899-12-30T00:00:00"/>
    <d v="1899-12-30T15:59:00"/>
    <d v="1899-12-30T15:59:00"/>
    <d v="1899-12-30T00:00:00"/>
    <d v="1899-12-30T16:12:00"/>
    <d v="1899-12-30T16:26:00"/>
    <d v="1899-12-30T00:14:00"/>
    <d v="1899-12-30T17:27:00"/>
    <d v="1899-12-30T17:27:00"/>
    <d v="1899-12-30T00:00:00"/>
    <d v="1899-12-30T17:29:00"/>
    <d v="1899-12-30T17:33:16"/>
    <d v="1899-12-30T00:04:16"/>
    <d v="1899-12-30T17:49:00"/>
    <d v="1899-12-30T17:49:00"/>
    <d v="1899-12-30T00:00:00"/>
    <d v="1899-12-30T17:56:00"/>
    <d v="1899-12-30T17:57:33"/>
    <d v="1899-12-30T00:01:33"/>
    <d v="1899-12-30T18:11:00"/>
    <m/>
    <m/>
    <d v="1899-12-30T19:31:00"/>
    <m/>
    <m/>
    <d v="1899-12-30T19:36:00"/>
    <m/>
    <m/>
    <d v="1899-12-30T00:39:40"/>
    <d v="1899-12-30T00:00:00"/>
    <d v="1899-12-30T00:39:40"/>
  </r>
  <r>
    <x v="0"/>
    <x v="12"/>
    <x v="12"/>
    <x v="12"/>
    <s v="Nissan Primera"/>
    <x v="1"/>
    <s v="CAVFRU"/>
    <d v="1899-12-30T12:04:00"/>
    <d v="1899-12-30T12:44:00"/>
    <d v="1899-12-30T12:44:00"/>
    <d v="1899-12-30T00:00:00"/>
    <d v="1899-12-30T12:52:00"/>
    <d v="1899-12-30T13:05:44"/>
    <d v="1899-12-30T00:13:44"/>
    <d v="1899-12-30T14:07:00"/>
    <d v="1899-12-30T14:07:00"/>
    <d v="1899-12-30T00:00:00"/>
    <d v="1899-12-30T14:10:00"/>
    <d v="1899-12-30T14:27:58"/>
    <d v="1899-12-30T00:17:58"/>
    <d v="1899-12-30T14:30:00"/>
    <d v="1899-12-30T14:32:00"/>
    <d v="1899-12-30T00:00:20"/>
    <d v="1899-12-30T14:36:00"/>
    <d v="1899-12-30T14:37:31"/>
    <d v="1899-12-30T00:01:31"/>
    <d v="1899-12-30T14:51:00"/>
    <d v="1899-12-30T14:51:00"/>
    <d v="1899-12-30T00:00:00"/>
    <d v="1899-12-30T15:21:00"/>
    <d v="1899-12-30T15:21:00"/>
    <d v="1899-12-30T00:00:00"/>
    <d v="1899-12-30T16:01:00"/>
    <d v="1899-12-30T16:01:00"/>
    <d v="1899-12-30T00:00:00"/>
    <d v="1899-12-30T16:14:00"/>
    <d v="1899-12-30T16:28:14"/>
    <d v="1899-12-30T00:14:14"/>
    <d v="1899-12-30T17:29:00"/>
    <d v="1899-12-30T17:29:00"/>
    <d v="1899-12-30T00:00:00"/>
    <d v="1899-12-30T17:31:00"/>
    <d v="1899-12-30T17:35:22"/>
    <d v="1899-12-30T00:04:22"/>
    <d v="1899-12-30T17:51:00"/>
    <d v="1899-12-30T17:51:00"/>
    <d v="1899-12-30T00:00:00"/>
    <d v="1899-12-30T17:58:00"/>
    <d v="1899-12-30T17:59:37"/>
    <d v="1899-12-30T00:01:37"/>
    <d v="1899-12-30T18:13:00"/>
    <m/>
    <m/>
    <d v="1899-12-30T19:33:00"/>
    <m/>
    <m/>
    <d v="1899-12-30T19:38:00"/>
    <m/>
    <m/>
    <d v="1899-12-30T00:53:26"/>
    <d v="1899-12-30T00:00:20"/>
    <d v="1899-12-30T00:53:46"/>
  </r>
  <r>
    <x v="0"/>
    <x v="13"/>
    <x v="13"/>
    <x v="13"/>
    <s v="Mazda 3"/>
    <x v="1"/>
    <s v="AUTOCLUB VALDIVIA"/>
    <d v="1899-12-30T12:08:00"/>
    <d v="1899-12-30T12:48:00"/>
    <d v="1899-12-30T12:48:00"/>
    <d v="1899-12-30T00:00:00"/>
    <d v="1899-12-30T12:56:00"/>
    <d v="1899-12-30T13:10:16"/>
    <d v="1899-12-30T00:14:16"/>
    <d v="1899-12-30T14:11:00"/>
    <d v="1899-12-30T14:11:00"/>
    <d v="1899-12-30T00:00:00"/>
    <d v="1899-12-30T14:14:00"/>
    <d v="1899-12-30T14:18:12"/>
    <d v="1899-12-30T00:04:12"/>
    <d v="1899-12-30T14:34:00"/>
    <d v="1899-12-30T14:34:00"/>
    <d v="1899-12-30T00:00:00"/>
    <d v="1899-12-30T14:38:00"/>
    <d v="1899-12-30T14:39:32"/>
    <d v="1899-12-30T00:01:32"/>
    <d v="1899-12-30T14:53:00"/>
    <d v="1899-12-30T14:53:00"/>
    <d v="1899-12-30T00:00:00"/>
    <d v="1899-12-30T15:23:00"/>
    <d v="1899-12-30T15:23:00"/>
    <d v="1899-12-30T00:00:00"/>
    <d v="1899-12-30T16:03:00"/>
    <d v="1899-12-30T16:03:00"/>
    <d v="1899-12-30T00:00:00"/>
    <d v="1899-12-30T16:16:00"/>
    <d v="1899-12-30T16:29:38"/>
    <d v="1899-12-30T00:13:38"/>
    <d v="1899-12-30T17:31:00"/>
    <d v="1899-12-30T17:31:00"/>
    <d v="1899-12-30T00:00:00"/>
    <d v="1899-12-30T17:33:00"/>
    <d v="1899-12-30T17:37:08"/>
    <d v="1899-12-30T00:04:08"/>
    <d v="1899-12-30T17:53:00"/>
    <d v="1899-12-30T17:53:00"/>
    <d v="1899-12-30T00:00:00"/>
    <d v="1899-12-30T18:00:00"/>
    <d v="1899-12-30T18:01:35"/>
    <d v="1899-12-30T00:01:35"/>
    <d v="1899-12-30T18:15:00"/>
    <m/>
    <m/>
    <d v="1899-12-30T19:35:00"/>
    <m/>
    <m/>
    <d v="1899-12-30T19:40:00"/>
    <m/>
    <m/>
    <d v="1899-12-30T00:39:21"/>
    <d v="1899-12-30T00:00:00"/>
    <d v="1899-12-30T00:39:21"/>
  </r>
  <r>
    <x v="0"/>
    <x v="14"/>
    <x v="14"/>
    <x v="14"/>
    <s v="Ford Focus"/>
    <x v="1"/>
    <s v="CADO"/>
    <d v="1899-12-30T12:10:00"/>
    <d v="1899-12-30T12:50:00"/>
    <d v="1899-12-30T12:50:00"/>
    <d v="1899-12-30T00:00:00"/>
    <d v="1899-12-30T12:58:00"/>
    <d v="1899-12-30T13:12:05"/>
    <d v="1899-12-30T00:14:05"/>
    <d v="1899-12-30T14:13:00"/>
    <d v="1899-12-30T14:13:00"/>
    <d v="1899-12-30T00:00:00"/>
    <d v="1899-12-30T14:16:00"/>
    <d v="1899-12-30T14:20:20"/>
    <d v="1899-12-30T00:04:20"/>
    <d v="1899-12-30T14:36:00"/>
    <d v="1899-12-30T14:36:00"/>
    <d v="1899-12-30T00:00:00"/>
    <d v="1899-12-30T14:40:00"/>
    <d v="1899-12-30T14:41:34"/>
    <d v="1899-12-30T00:01:34"/>
    <d v="1899-12-30T14:55:00"/>
    <d v="1899-12-30T14:55:00"/>
    <d v="1899-12-30T00:00:00"/>
    <d v="1899-12-30T15:25:00"/>
    <d v="1899-12-30T15:25:00"/>
    <d v="1899-12-30T00:00:00"/>
    <d v="1899-12-30T16:05:00"/>
    <d v="1899-12-30T16:05:00"/>
    <d v="1899-12-30T00:00:00"/>
    <d v="1899-12-30T16:18:00"/>
    <d v="1899-12-30T16:31:47"/>
    <d v="1899-12-30T00:13:47"/>
    <d v="1899-12-30T17:33:00"/>
    <d v="1899-12-30T17:33:00"/>
    <d v="1899-12-30T00:00:00"/>
    <d v="1899-12-30T17:35:00"/>
    <d v="1899-12-30T17:39:19"/>
    <d v="1899-12-30T00:04:19"/>
    <d v="1899-12-30T17:55:00"/>
    <d v="1899-12-30T17:55:00"/>
    <d v="1899-12-30T00:00:00"/>
    <d v="1899-12-30T18:02:00"/>
    <d v="1899-12-30T18:03:39"/>
    <d v="1899-12-30T00:01:39"/>
    <d v="1899-12-30T18:17:00"/>
    <m/>
    <m/>
    <d v="1899-12-30T19:37:00"/>
    <m/>
    <m/>
    <d v="1899-12-30T19:42:00"/>
    <m/>
    <m/>
    <d v="1899-12-30T00:39:44"/>
    <d v="1899-12-30T00:00:00"/>
    <d v="1899-12-30T00:39:44"/>
  </r>
  <r>
    <x v="0"/>
    <x v="15"/>
    <x v="15"/>
    <x v="15"/>
    <s v="Ford Fiesta"/>
    <x v="2"/>
    <s v="TRONADORES"/>
    <d v="1899-12-30T12:12:00"/>
    <d v="1899-12-30T12:52:00"/>
    <d v="1899-12-30T12:52:00"/>
    <d v="1899-12-30T00:00:00"/>
    <d v="1899-12-30T13:00:00"/>
    <d v="1899-12-30T13:14:16"/>
    <d v="1899-12-30T00:14:16"/>
    <d v="1899-12-30T14:15:00"/>
    <d v="1899-12-30T14:15:00"/>
    <d v="1899-12-30T00:00:00"/>
    <d v="1899-12-30T14:18:00"/>
    <d v="1899-12-30T14:22:18"/>
    <d v="1899-12-30T00:04:18"/>
    <d v="1899-12-30T14:38:00"/>
    <d v="1899-12-30T14:38:00"/>
    <d v="1899-12-30T00:00:00"/>
    <d v="1899-12-30T14:42:00"/>
    <d v="1899-12-30T14:43:35"/>
    <d v="1899-12-30T00:01:35"/>
    <d v="1899-12-30T14:57:00"/>
    <d v="1899-12-30T14:57:00"/>
    <d v="1899-12-30T00:00:00"/>
    <d v="1899-12-30T15:27:00"/>
    <d v="1899-12-30T15:27:00"/>
    <d v="1899-12-30T00:00:00"/>
    <d v="1899-12-30T16:07:00"/>
    <d v="1899-12-30T16:07:00"/>
    <d v="1899-12-30T00:00:00"/>
    <d v="1899-12-30T16:20:00"/>
    <d v="1899-12-30T16:33:51"/>
    <d v="1899-12-30T00:13:51"/>
    <d v="1899-12-30T17:35:00"/>
    <d v="1899-12-30T17:35:00"/>
    <d v="1899-12-30T00:00:00"/>
    <d v="1899-12-30T17:37:00"/>
    <d v="1899-12-30T17:41:12"/>
    <d v="1899-12-30T00:04:12"/>
    <d v="1899-12-30T17:57:00"/>
    <d v="1899-12-30T17:57:00"/>
    <d v="1899-12-30T00:00:00"/>
    <d v="1899-12-30T18:04:00"/>
    <d v="1899-12-30T18:05:36"/>
    <d v="1899-12-30T00:01:36"/>
    <d v="1899-12-30T18:19:00"/>
    <m/>
    <m/>
    <d v="1899-12-30T19:39:00"/>
    <m/>
    <m/>
    <d v="1899-12-30T19:44:00"/>
    <m/>
    <m/>
    <d v="1899-12-30T00:39:48"/>
    <d v="1899-12-30T00:00:00"/>
    <d v="1899-12-30T00:39:48"/>
  </r>
  <r>
    <x v="0"/>
    <x v="16"/>
    <x v="16"/>
    <x v="16"/>
    <s v="Ford Fiesta"/>
    <x v="2"/>
    <s v="CADO"/>
    <d v="1899-12-30T12:14:00"/>
    <d v="1899-12-30T12:54:00"/>
    <d v="1899-12-30T12:54:00"/>
    <d v="1899-12-30T00:00:00"/>
    <d v="1899-12-30T13:02:00"/>
    <d v="1899-12-30T13:15:20"/>
    <d v="1899-12-30T00:13:20"/>
    <d v="1899-12-30T14:17:00"/>
    <d v="1899-12-30T14:17:00"/>
    <d v="1899-12-30T00:00:00"/>
    <d v="1899-12-30T14:20:00"/>
    <d v="1899-12-30T14:24:07"/>
    <d v="1899-12-30T00:04:07"/>
    <d v="1899-12-30T14:40:00"/>
    <d v="1899-12-30T14:40:00"/>
    <d v="1899-12-30T00:00:00"/>
    <d v="1899-12-30T14:44:00"/>
    <d v="1899-12-30T14:45:28"/>
    <d v="1899-12-30T00:01:28"/>
    <d v="1899-12-30T14:59:00"/>
    <d v="1899-12-30T14:59:00"/>
    <d v="1899-12-30T00:00:00"/>
    <d v="1899-12-30T15:29:00"/>
    <d v="1899-12-30T15:29:00"/>
    <d v="1899-12-30T00:00:00"/>
    <d v="1899-12-30T16:09:00"/>
    <d v="1899-12-30T16:09:00"/>
    <d v="1899-12-30T00:00:00"/>
    <d v="1899-12-30T16:22:00"/>
    <d v="1899-12-30T16:35:08"/>
    <d v="1899-12-30T00:13:08"/>
    <d v="1899-12-30T17:37:00"/>
    <d v="1899-12-30T17:37:00"/>
    <d v="1899-12-30T00:00:00"/>
    <d v="1899-12-30T17:39:00"/>
    <d v="1899-12-30T17:42:57"/>
    <d v="1899-12-30T00:03:57"/>
    <d v="1899-12-30T17:59:00"/>
    <d v="1899-12-30T17:59:00"/>
    <d v="1899-12-30T00:00:00"/>
    <d v="1899-12-30T18:06:00"/>
    <d v="1899-12-30T18:07:29"/>
    <d v="1899-12-30T00:01:29"/>
    <d v="1899-12-30T18:21:00"/>
    <m/>
    <m/>
    <d v="1899-12-30T19:41:00"/>
    <m/>
    <m/>
    <d v="1899-12-30T19:46:00"/>
    <m/>
    <m/>
    <d v="1899-12-30T00:37:29"/>
    <d v="1899-12-30T00:00:00"/>
    <d v="1899-12-30T00:37:29"/>
  </r>
  <r>
    <x v="0"/>
    <x v="17"/>
    <x v="17"/>
    <x v="17"/>
    <s v="Peugeot 208"/>
    <x v="2"/>
    <s v="ANARE"/>
    <d v="1899-12-30T12:16:00"/>
    <d v="1899-12-30T12:56:00"/>
    <d v="1899-12-30T12:56:00"/>
    <d v="1899-12-30T00:00:00"/>
    <d v="1899-12-30T13:04:00"/>
    <d v="1899-12-30T13:17:00"/>
    <d v="1899-12-30T00:13:00"/>
    <d v="1899-12-30T14:19:00"/>
    <d v="1899-12-30T14:19:00"/>
    <d v="1899-12-30T00:00:00"/>
    <d v="1899-12-30T14:22:00"/>
    <d v="1899-12-30T14:26:02"/>
    <d v="1899-12-30T00:04:02"/>
    <d v="1899-12-30T14:42:00"/>
    <d v="1899-12-30T14:42:00"/>
    <d v="1899-12-30T00:00:00"/>
    <d v="1899-12-30T14:46:00"/>
    <d v="1899-12-30T14:47:29"/>
    <d v="1899-12-30T00:01:29"/>
    <d v="1899-12-30T15:01:00"/>
    <d v="1899-12-30T15:01:00"/>
    <d v="1899-12-30T00:00:00"/>
    <d v="1899-12-30T15:31:00"/>
    <d v="1899-12-30T15:31:00"/>
    <d v="1899-12-30T00:00:00"/>
    <d v="1899-12-30T16:11:00"/>
    <d v="1899-12-30T16:11:00"/>
    <d v="1899-12-30T00:00:00"/>
    <d v="1899-12-30T16:24:00"/>
    <d v="1899-12-30T16:37:08"/>
    <d v="1899-12-30T00:13:08"/>
    <d v="1899-12-30T17:39:00"/>
    <d v="1899-12-30T17:39:00"/>
    <d v="1899-12-30T00:00:00"/>
    <d v="1899-12-30T17:41:00"/>
    <d v="1899-12-30T17:44:53"/>
    <d v="1899-12-30T00:03:53"/>
    <d v="1899-12-30T18:01:00"/>
    <d v="1899-12-30T18:01:00"/>
    <d v="1899-12-30T00:00:00"/>
    <d v="1899-12-30T18:08:00"/>
    <d v="1899-12-30T18:09:29"/>
    <d v="1899-12-30T00:01:29"/>
    <d v="1899-12-30T18:23:00"/>
    <m/>
    <m/>
    <d v="1899-12-30T19:43:00"/>
    <m/>
    <m/>
    <d v="1899-12-30T19:48:00"/>
    <m/>
    <m/>
    <d v="1899-12-30T00:37:01"/>
    <d v="1899-12-30T00:00:00"/>
    <d v="1899-12-30T00:37:01"/>
  </r>
  <r>
    <x v="0"/>
    <x v="18"/>
    <x v="18"/>
    <x v="18"/>
    <s v="Ford Fiesta"/>
    <x v="2"/>
    <s v="ANARE"/>
    <d v="1899-12-30T12:20:00"/>
    <d v="1899-12-30T13:00:00"/>
    <d v="1899-12-30T13:00:00"/>
    <d v="1899-12-30T00:00:00"/>
    <d v="1899-12-30T13:08:00"/>
    <d v="1899-12-30T13:21:48"/>
    <d v="1899-12-30T00:13:48"/>
    <d v="1899-12-30T14:23:00"/>
    <d v="1899-12-30T14:23:00"/>
    <d v="1899-12-30T00:00:00"/>
    <d v="1899-12-30T14:25:00"/>
    <d v="1899-12-30T14:29:12"/>
    <d v="1899-12-30T00:04:12"/>
    <d v="1899-12-30T14:45:00"/>
    <d v="1899-12-30T14:45:00"/>
    <d v="1899-12-30T00:00:00"/>
    <d v="1899-12-30T14:48:00"/>
    <d v="1899-12-30T14:49:28"/>
    <d v="1899-12-30T00:01:28"/>
    <d v="1899-12-30T15:03:00"/>
    <d v="1899-12-30T15:03:00"/>
    <d v="1899-12-30T00:00:00"/>
    <d v="1899-12-30T15:33:00"/>
    <d v="1899-12-30T15:33:00"/>
    <d v="1899-12-30T00:00:00"/>
    <d v="1899-12-30T16:13:00"/>
    <d v="1899-12-30T16:13:00"/>
    <d v="1899-12-30T00:00:00"/>
    <d v="1899-12-30T16:26:00"/>
    <d v="1899-12-30T16:39:16"/>
    <d v="1899-12-30T00:13:16"/>
    <d v="1899-12-30T17:41:00"/>
    <d v="1899-12-30T17:41:00"/>
    <d v="1899-12-30T00:00:00"/>
    <d v="1899-12-30T17:44:00"/>
    <d v="1899-12-30T17:47:58"/>
    <d v="1899-12-30T00:03:58"/>
    <d v="1899-12-30T18:04:00"/>
    <d v="1899-12-30T18:04:00"/>
    <d v="1899-12-30T00:00:00"/>
    <d v="1899-12-30T18:10:00"/>
    <d v="1899-12-30T18:11:29"/>
    <d v="1899-12-30T00:01:29"/>
    <d v="1899-12-30T18:25:00"/>
    <m/>
    <m/>
    <d v="1899-12-30T19:45:00"/>
    <m/>
    <m/>
    <d v="1899-12-30T19:50:00"/>
    <m/>
    <m/>
    <d v="1899-12-30T00:38:11"/>
    <d v="1899-12-30T00:00:00"/>
    <d v="1899-12-30T00:38:11"/>
  </r>
  <r>
    <x v="0"/>
    <x v="19"/>
    <x v="19"/>
    <x v="19"/>
    <s v="Ford Fiesta"/>
    <x v="2"/>
    <s v="TRONADORES"/>
    <d v="1899-12-30T12:22:00"/>
    <d v="1899-12-30T13:02:00"/>
    <d v="1899-12-30T13:02:00"/>
    <d v="1899-12-30T00:00:00"/>
    <d v="1899-12-30T13:10:00"/>
    <d v="1899-12-30T13:23:19"/>
    <d v="1899-12-30T00:13:19"/>
    <d v="1899-12-30T14:25:00"/>
    <d v="1899-12-30T14:25:00"/>
    <d v="1899-12-30T00:00:00"/>
    <d v="1899-12-30T14:27:00"/>
    <d v="1899-12-30T14:31:09"/>
    <d v="1899-12-30T00:04:09"/>
    <d v="1899-12-30T14:47:00"/>
    <d v="1899-12-30T14:47:00"/>
    <d v="1899-12-30T00:00:00"/>
    <d v="1899-12-30T14:50:00"/>
    <d v="1899-12-30T14:51:32"/>
    <d v="1899-12-30T00:01:32"/>
    <d v="1899-12-30T15:05:00"/>
    <d v="1899-12-30T15:05:00"/>
    <d v="1899-12-30T00:00:00"/>
    <d v="1899-12-30T15:35:00"/>
    <d v="1899-12-30T15:35:00"/>
    <d v="1899-12-30T00:00:00"/>
    <d v="1899-12-30T16:15:00"/>
    <d v="1899-12-30T16:15:00"/>
    <d v="1899-12-30T00:00:00"/>
    <d v="1899-12-30T16:28:00"/>
    <d v="1899-12-30T16:41:14"/>
    <d v="1899-12-30T00:13:14"/>
    <d v="1899-12-30T17:43:00"/>
    <d v="1899-12-30T17:43:00"/>
    <d v="1899-12-30T00:00:00"/>
    <d v="1899-12-30T17:46:00"/>
    <d v="1899-12-30T17:50:06"/>
    <d v="1899-12-30T00:04:06"/>
    <d v="1899-12-30T18:06:00"/>
    <d v="1899-12-30T18:06:00"/>
    <d v="1899-12-30T00:00:00"/>
    <d v="1899-12-30T18:12:00"/>
    <d v="1899-12-30T18:13:30"/>
    <d v="1899-12-30T00:01:30"/>
    <d v="1899-12-30T18:27:00"/>
    <m/>
    <m/>
    <d v="1899-12-30T19:47:00"/>
    <m/>
    <m/>
    <d v="1899-12-30T19:52:00"/>
    <m/>
    <m/>
    <d v="1899-12-30T00:37:50"/>
    <d v="1899-12-30T00:00:00"/>
    <d v="1899-12-30T00:37:50"/>
  </r>
  <r>
    <x v="0"/>
    <x v="20"/>
    <x v="20"/>
    <x v="20"/>
    <s v="Ford Fiesta"/>
    <x v="2"/>
    <s v="CADO"/>
    <d v="1899-12-30T12:24:00"/>
    <d v="1899-12-30T13:04:00"/>
    <d v="1899-12-30T13:04:00"/>
    <d v="1899-12-30T00:00:00"/>
    <d v="1899-12-30T13:12:00"/>
    <d v="1899-12-30T13:25:39"/>
    <d v="1899-12-30T00:13:39"/>
    <d v="1899-12-30T14:27:00"/>
    <d v="1899-12-30T14:27:00"/>
    <d v="1899-12-30T00:00:00"/>
    <d v="1899-12-30T14:29:00"/>
    <d v="1899-12-30T14:33:16"/>
    <d v="1899-12-30T00:04:16"/>
    <d v="1899-12-30T14:49:00"/>
    <d v="1899-12-30T14:49:00"/>
    <d v="1899-12-30T00:00:00"/>
    <d v="1899-12-30T14:52:00"/>
    <d v="1899-12-30T14:53:30"/>
    <d v="1899-12-30T00:01:30"/>
    <d v="1899-12-30T15:07:00"/>
    <d v="1899-12-30T15:07:00"/>
    <d v="1899-12-30T00:00:00"/>
    <d v="1899-12-30T15:37:00"/>
    <d v="1899-12-30T15:37:00"/>
    <d v="1899-12-30T00:00:00"/>
    <d v="1899-12-30T16:17:00"/>
    <d v="1899-12-30T16:17:00"/>
    <d v="1899-12-30T00:00:00"/>
    <d v="1899-12-30T16:30:00"/>
    <d v="1899-12-30T16:43:36"/>
    <d v="1899-12-30T00:13:36"/>
    <d v="1899-12-30T17:45:00"/>
    <d v="1899-12-30T17:45:00"/>
    <d v="1899-12-30T00:00:00"/>
    <d v="1899-12-30T17:48:00"/>
    <d v="1899-12-30T17:52:14"/>
    <d v="1899-12-30T00:04:14"/>
    <d v="1899-12-30T18:08:00"/>
    <d v="1899-12-30T18:08:00"/>
    <d v="1899-12-30T00:00:00"/>
    <d v="1899-12-30T18:14:00"/>
    <d v="1899-12-30T18:15:33"/>
    <d v="1899-12-30T00:01:33"/>
    <d v="1899-12-30T18:29:00"/>
    <m/>
    <m/>
    <d v="1899-12-30T19:49:00"/>
    <m/>
    <m/>
    <d v="1899-12-30T19:54:00"/>
    <m/>
    <m/>
    <d v="1899-12-30T00:38:48"/>
    <d v="1899-12-30T00:00:00"/>
    <d v="1899-12-30T00:38:48"/>
  </r>
  <r>
    <x v="0"/>
    <x v="21"/>
    <x v="21"/>
    <x v="21"/>
    <s v="Renault Clio"/>
    <x v="3"/>
    <s v="ACA"/>
    <d v="1899-12-30T12:27:00"/>
    <d v="1899-12-30T13:07:00"/>
    <d v="1899-12-30T13:07:00"/>
    <d v="1899-12-30T00:00:00"/>
    <d v="1899-12-30T13:15:00"/>
    <d v="1899-12-30T13:27:56"/>
    <d v="1899-12-30T00:12:56"/>
    <d v="1899-12-30T14:30:00"/>
    <d v="1899-12-30T14:30:00"/>
    <d v="1899-12-30T00:00:00"/>
    <d v="1899-12-30T14:32:00"/>
    <d v="1899-12-30T14:36:11"/>
    <d v="1899-12-30T00:04:11"/>
    <d v="1899-12-30T14:52:00"/>
    <d v="1899-12-30T14:52:00"/>
    <d v="1899-12-30T00:00:00"/>
    <d v="1899-12-30T14:54:00"/>
    <d v="1899-12-30T14:55:22"/>
    <d v="1899-12-30T00:01:22"/>
    <d v="1899-12-30T15:09:00"/>
    <d v="1899-12-30T15:09:00"/>
    <d v="1899-12-30T00:00:00"/>
    <d v="1899-12-30T15:39:00"/>
    <d v="1899-12-30T15:39:00"/>
    <d v="1899-12-30T00:00:00"/>
    <d v="1899-12-30T16:19:00"/>
    <d v="1899-12-30T16:19:00"/>
    <d v="1899-12-30T00:00:00"/>
    <d v="1899-12-30T16:32:00"/>
    <d v="1899-12-30T16:44:41"/>
    <d v="1899-12-30T00:12:41"/>
    <d v="1899-12-30T17:47:00"/>
    <d v="1899-12-30T17:47:00"/>
    <d v="1899-12-30T00:00:00"/>
    <d v="1899-12-30T17:50:00"/>
    <d v="1899-12-30T17:53:50"/>
    <d v="1899-12-30T00:03:50"/>
    <d v="1899-12-30T18:10:00"/>
    <d v="1899-12-30T18:10:00"/>
    <d v="1899-12-30T00:00:00"/>
    <d v="1899-12-30T18:16:00"/>
    <d v="1899-12-30T18:17:27"/>
    <d v="1899-12-30T00:01:27"/>
    <d v="1899-12-30T18:31:00"/>
    <m/>
    <m/>
    <d v="1899-12-30T19:51:00"/>
    <m/>
    <m/>
    <d v="1899-12-30T19:56:00"/>
    <m/>
    <m/>
    <d v="1899-12-30T00:36:27"/>
    <d v="1899-12-30T00:00:00"/>
    <d v="1899-12-30T00:36:27"/>
  </r>
  <r>
    <x v="1"/>
    <x v="22"/>
    <x v="22"/>
    <x v="22"/>
    <s v="Nisan v16"/>
    <x v="4"/>
    <s v="TRONADORES"/>
    <d v="1899-12-30T11:36:00"/>
    <d v="1899-12-30T12:16:00"/>
    <d v="1899-12-30T12:16:00"/>
    <d v="1899-12-3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3"/>
    <x v="23"/>
    <x v="23"/>
    <s v="Ford Focus"/>
    <x v="1"/>
    <s v="AUTOCLUB VALDIVIA"/>
    <d v="1899-12-30T11:54:00"/>
    <d v="1899-12-30T12:34:00"/>
    <d v="1899-12-30T12:34:00"/>
    <d v="1899-12-30T00:00:00"/>
    <d v="1899-12-30T12:42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4"/>
    <x v="24"/>
    <x v="24"/>
    <s v="Mitsubishi Lancer RGT"/>
    <x v="1"/>
    <s v="CAVFRU"/>
    <d v="1899-12-30T11:58:00"/>
    <d v="1899-12-30T12:38:00"/>
    <d v="1899-12-30T12:38:00"/>
    <d v="1899-12-30T00:00:00"/>
    <d v="1899-12-30T12:46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5"/>
    <x v="25"/>
    <x v="25"/>
    <s v="Ford Fiesta"/>
    <x v="2"/>
    <s v="CADO"/>
    <d v="1899-12-30T12:18:00"/>
    <d v="1899-12-30T12:58:00"/>
    <d v="1899-12-30T12:58:00"/>
    <d v="1899-12-30T00:00:00"/>
    <d v="1899-12-30T13:06:00"/>
    <d v="1899-12-30T13:19:26"/>
    <d v="1899-12-30T00:13:26"/>
    <d v="1899-12-30T14:21:00"/>
    <d v="1899-12-30T14:21:00"/>
    <d v="1899-12-3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showDrill="0" useAutoFormatting="1" itemPrintTitles="1" createdVersion="4" indent="0" compact="0" compactData="0" multipleFieldFilters="0">
  <location ref="A5:M32" firstHeaderRow="0" firstDataRow="1" firstDataCol="4" rowPageCount="1" colPageCount="1"/>
  <pivotFields count="62">
    <pivotField axis="axisPage" compact="0" outline="0" showAll="0">
      <items count="3">
        <item h="1" x="1"/>
        <item x="0"/>
        <item t="default"/>
      </items>
    </pivotField>
    <pivotField axis="axisRow" compact="0" outline="0" showAll="0" defaultSubtotal="0">
      <items count="29">
        <item x="10"/>
        <item x="13"/>
        <item x="9"/>
        <item x="11"/>
        <item x="24"/>
        <item m="1" x="28"/>
        <item x="23"/>
        <item x="14"/>
        <item x="8"/>
        <item m="1" x="26"/>
        <item m="1" x="27"/>
        <item x="7"/>
        <item x="22"/>
        <item x="1"/>
        <item x="6"/>
        <item x="4"/>
        <item x="3"/>
        <item x="2"/>
        <item x="5"/>
        <item x="0"/>
        <item x="17"/>
        <item x="16"/>
        <item x="25"/>
        <item x="19"/>
        <item x="18"/>
        <item x="20"/>
        <item x="21"/>
        <item x="12"/>
        <item x="15"/>
      </items>
    </pivotField>
    <pivotField axis="axisRow" compact="0" outline="0" showAll="0" defaultSubtotal="0">
      <items count="29">
        <item x="3"/>
        <item x="22"/>
        <item x="11"/>
        <item x="7"/>
        <item m="1" x="28"/>
        <item x="24"/>
        <item x="19"/>
        <item x="16"/>
        <item x="23"/>
        <item x="17"/>
        <item x="13"/>
        <item x="20"/>
        <item x="12"/>
        <item x="0"/>
        <item x="5"/>
        <item x="9"/>
        <item x="8"/>
        <item x="18"/>
        <item x="1"/>
        <item x="10"/>
        <item x="25"/>
        <item m="1" x="27"/>
        <item x="14"/>
        <item x="15"/>
        <item x="21"/>
        <item x="4"/>
        <item x="2"/>
        <item m="1" x="26"/>
        <item x="6"/>
      </items>
    </pivotField>
    <pivotField axis="axisRow" compact="0" outline="0" showAll="0">
      <items count="30">
        <item x="1"/>
        <item m="1" x="26"/>
        <item x="10"/>
        <item x="11"/>
        <item x="7"/>
        <item x="25"/>
        <item x="20"/>
        <item x="22"/>
        <item x="23"/>
        <item x="6"/>
        <item x="5"/>
        <item x="3"/>
        <item m="1" x="27"/>
        <item x="18"/>
        <item x="16"/>
        <item x="14"/>
        <item x="15"/>
        <item x="8"/>
        <item x="24"/>
        <item m="1" x="28"/>
        <item x="4"/>
        <item x="9"/>
        <item x="12"/>
        <item x="13"/>
        <item x="17"/>
        <item x="2"/>
        <item x="21"/>
        <item x="0"/>
        <item x="19"/>
        <item t="default"/>
      </items>
    </pivotField>
    <pivotField compact="0" outline="0" showAll="0"/>
    <pivotField axis="axisRow" compact="0" outline="0" showAll="0">
      <items count="6">
        <item x="4"/>
        <item x="0"/>
        <item x="1"/>
        <item x="2"/>
        <item x="3"/>
        <item t="default"/>
      </items>
    </pivotField>
    <pivotField compact="0" outline="0" showAll="0"/>
    <pivotField compact="0" numFmtId="164" outline="0" showAll="0"/>
    <pivotField compact="0" numFmtId="164" outline="0" showAll="0"/>
    <pivotField compact="0" numFmtId="164" outline="0" showAll="0"/>
    <pivotField compact="0" numFmtId="164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4">
    <field x="5"/>
    <field x="1"/>
    <field x="2"/>
    <field x="3"/>
  </rowFields>
  <rowItems count="27">
    <i>
      <x v="1"/>
      <x v="11"/>
      <x v="3"/>
      <x v="4"/>
    </i>
    <i r="1">
      <x v="13"/>
      <x v="18"/>
      <x/>
    </i>
    <i r="1">
      <x v="14"/>
      <x v="28"/>
      <x v="9"/>
    </i>
    <i r="1">
      <x v="15"/>
      <x v="25"/>
      <x v="20"/>
    </i>
    <i r="1">
      <x v="16"/>
      <x/>
      <x v="11"/>
    </i>
    <i r="1">
      <x v="17"/>
      <x v="26"/>
      <x v="25"/>
    </i>
    <i r="1">
      <x v="18"/>
      <x v="14"/>
      <x v="10"/>
    </i>
    <i r="1">
      <x v="19"/>
      <x v="13"/>
      <x v="27"/>
    </i>
    <i t="default">
      <x v="1"/>
    </i>
    <i>
      <x v="2"/>
      <x/>
      <x v="19"/>
      <x v="2"/>
    </i>
    <i r="1">
      <x v="1"/>
      <x v="10"/>
      <x v="23"/>
    </i>
    <i r="1">
      <x v="2"/>
      <x v="15"/>
      <x v="21"/>
    </i>
    <i r="1">
      <x v="3"/>
      <x v="2"/>
      <x v="3"/>
    </i>
    <i r="1">
      <x v="7"/>
      <x v="22"/>
      <x v="15"/>
    </i>
    <i r="1">
      <x v="8"/>
      <x v="16"/>
      <x v="17"/>
    </i>
    <i r="1">
      <x v="27"/>
      <x v="12"/>
      <x v="22"/>
    </i>
    <i t="default">
      <x v="2"/>
    </i>
    <i>
      <x v="3"/>
      <x v="20"/>
      <x v="9"/>
      <x v="24"/>
    </i>
    <i r="1">
      <x v="21"/>
      <x v="7"/>
      <x v="14"/>
    </i>
    <i r="1">
      <x v="23"/>
      <x v="6"/>
      <x v="28"/>
    </i>
    <i r="1">
      <x v="24"/>
      <x v="17"/>
      <x v="13"/>
    </i>
    <i r="1">
      <x v="25"/>
      <x v="11"/>
      <x v="6"/>
    </i>
    <i r="1">
      <x v="28"/>
      <x v="23"/>
      <x v="16"/>
    </i>
    <i t="default">
      <x v="3"/>
    </i>
    <i>
      <x v="4"/>
      <x v="26"/>
      <x v="24"/>
      <x v="26"/>
    </i>
    <i t="default">
      <x v="4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0" hier="0"/>
  </pageFields>
  <dataFields count="9">
    <dataField name="Suma de TE PE1" fld="13" baseField="0" baseItem="0" numFmtId="164"/>
    <dataField name="Suma de TE PE2" fld="19" baseField="0" baseItem="0" numFmtId="164"/>
    <dataField name="Suma de TE PE3" fld="25" baseField="0" baseItem="0" numFmtId="164"/>
    <dataField name="Suma de TE PE4" fld="37" baseField="0" baseItem="0" numFmtId="164"/>
    <dataField name="Suma de TE PE5" fld="43" baseField="0" baseItem="0" numFmtId="164"/>
    <dataField name="Suma de TE PE6" fld="49" baseField="0" baseItem="0" numFmtId="164"/>
    <dataField name="Suma de TOTAL PE" fld="59" baseField="0" baseItem="0" numFmtId="164"/>
    <dataField name="Suma de TOTAL PEN" fld="60" baseField="0" baseItem="0" numFmtId="164"/>
    <dataField name="Suma de TOTAL ETAPA" fld="61" baseField="0" baseItem="0" numFmtId="164"/>
  </dataFields>
  <formats count="32">
    <format dxfId="31">
      <pivotArea outline="0" collapsedLevelsAreSubtotals="1" fieldPosition="0">
        <references count="1">
          <reference field="5" count="1" selected="0" defaultSubtotal="1">
            <x v="1"/>
          </reference>
        </references>
      </pivotArea>
    </format>
    <format dxfId="30">
      <pivotArea dataOnly="0" labelOnly="1" outline="0" fieldPosition="0">
        <references count="1">
          <reference field="5" count="1" defaultSubtotal="1">
            <x v="1"/>
          </reference>
        </references>
      </pivotArea>
    </format>
    <format dxfId="29">
      <pivotArea outline="0" collapsedLevelsAreSubtotals="1" fieldPosition="0">
        <references count="1">
          <reference field="5" count="1" selected="0" defaultSubtotal="1">
            <x v="1"/>
          </reference>
        </references>
      </pivotArea>
    </format>
    <format dxfId="28">
      <pivotArea dataOnly="0" labelOnly="1" outline="0" fieldPosition="0">
        <references count="1">
          <reference field="5" count="1" defaultSubtotal="1">
            <x v="1"/>
          </reference>
        </references>
      </pivotArea>
    </format>
    <format dxfId="27">
      <pivotArea outline="0" collapsedLevelsAreSubtotals="1" fieldPosition="0">
        <references count="1">
          <reference field="5" count="1" selected="0" defaultSubtotal="1">
            <x v="2"/>
          </reference>
        </references>
      </pivotArea>
    </format>
    <format dxfId="26">
      <pivotArea dataOnly="0" labelOnly="1" outline="0" fieldPosition="0">
        <references count="1">
          <reference field="5" count="1" defaultSubtotal="1">
            <x v="2"/>
          </reference>
        </references>
      </pivotArea>
    </format>
    <format dxfId="25">
      <pivotArea outline="0" collapsedLevelsAreSubtotals="1" fieldPosition="0">
        <references count="1">
          <reference field="5" count="1" selected="0" defaultSubtotal="1">
            <x v="3"/>
          </reference>
        </references>
      </pivotArea>
    </format>
    <format dxfId="24">
      <pivotArea dataOnly="0" labelOnly="1" outline="0" fieldPosition="0">
        <references count="1">
          <reference field="5" count="1" defaultSubtotal="1">
            <x v="3"/>
          </reference>
        </references>
      </pivotArea>
    </format>
    <format dxfId="23">
      <pivotArea outline="0" collapsedLevelsAreSubtotals="1" fieldPosition="0">
        <references count="1">
          <reference field="5" count="1" selected="0" defaultSubtotal="1">
            <x v="4"/>
          </reference>
        </references>
      </pivotArea>
    </format>
    <format dxfId="22">
      <pivotArea dataOnly="0" labelOnly="1" outline="0" fieldPosition="0">
        <references count="1">
          <reference field="5" count="1" defaultSubtotal="1">
            <x v="4"/>
          </reference>
        </references>
      </pivotArea>
    </format>
    <format dxfId="21">
      <pivotArea outline="0" collapsedLevelsAreSubtotals="1" fieldPosition="0">
        <references count="1">
          <reference field="5" count="1" selected="0" defaultSubtotal="1">
            <x v="2"/>
          </reference>
        </references>
      </pivotArea>
    </format>
    <format dxfId="20">
      <pivotArea dataOnly="0" labelOnly="1" outline="0" fieldPosition="0">
        <references count="1">
          <reference field="5" count="1" defaultSubtotal="1">
            <x v="2"/>
          </reference>
        </references>
      </pivotArea>
    </format>
    <format dxfId="19">
      <pivotArea outline="0" collapsedLevelsAreSubtotals="1" fieldPosition="0">
        <references count="1">
          <reference field="5" count="1" selected="0" defaultSubtotal="1">
            <x v="3"/>
          </reference>
        </references>
      </pivotArea>
    </format>
    <format dxfId="18">
      <pivotArea dataOnly="0" labelOnly="1" outline="0" fieldPosition="0">
        <references count="1">
          <reference field="5" count="1" defaultSubtotal="1">
            <x v="3"/>
          </reference>
        </references>
      </pivotArea>
    </format>
    <format dxfId="17">
      <pivotArea outline="0" collapsedLevelsAreSubtotals="1" fieldPosition="0">
        <references count="1">
          <reference field="5" count="1" selected="0" defaultSubtotal="1">
            <x v="4"/>
          </reference>
        </references>
      </pivotArea>
    </format>
    <format dxfId="16">
      <pivotArea dataOnly="0" labelOnly="1" outline="0" fieldPosition="0">
        <references count="1">
          <reference field="5" count="1" defaultSubtotal="1">
            <x v="4"/>
          </reference>
        </references>
      </pivotArea>
    </format>
    <format dxfId="15">
      <pivotArea outline="0" collapsedLevelsAreSubtotals="1" fieldPosition="0">
        <references count="1">
          <reference field="5" count="1" selected="0" defaultSubtotal="1">
            <x v="1"/>
          </reference>
        </references>
      </pivotArea>
    </format>
    <format dxfId="14">
      <pivotArea dataOnly="0" labelOnly="1" outline="0" fieldPosition="0">
        <references count="1">
          <reference field="5" count="1" defaultSubtotal="1">
            <x v="1"/>
          </reference>
        </references>
      </pivotArea>
    </format>
    <format dxfId="13">
      <pivotArea outline="0" collapsedLevelsAreSubtotals="1" fieldPosition="0">
        <references count="1">
          <reference field="5" count="1" selected="0" defaultSubtotal="1">
            <x v="2"/>
          </reference>
        </references>
      </pivotArea>
    </format>
    <format dxfId="12">
      <pivotArea dataOnly="0" labelOnly="1" outline="0" fieldPosition="0">
        <references count="1">
          <reference field="5" count="1" defaultSubtotal="1">
            <x v="2"/>
          </reference>
        </references>
      </pivotArea>
    </format>
    <format dxfId="11">
      <pivotArea outline="0" collapsedLevelsAreSubtotals="1" fieldPosition="0">
        <references count="1">
          <reference field="5" count="1" selected="0" defaultSubtotal="1">
            <x v="3"/>
          </reference>
        </references>
      </pivotArea>
    </format>
    <format dxfId="10">
      <pivotArea dataOnly="0" labelOnly="1" outline="0" fieldPosition="0">
        <references count="1">
          <reference field="5" count="1" defaultSubtotal="1">
            <x v="3"/>
          </reference>
        </references>
      </pivotArea>
    </format>
    <format dxfId="9">
      <pivotArea outline="0" collapsedLevelsAreSubtotals="1" fieldPosition="0">
        <references count="1">
          <reference field="5" count="1" selected="0" defaultSubtotal="1">
            <x v="4"/>
          </reference>
        </references>
      </pivotArea>
    </format>
    <format dxfId="8">
      <pivotArea dataOnly="0" labelOnly="1" outline="0" fieldPosition="0">
        <references count="1">
          <reference field="5" count="1" defaultSubtotal="1">
            <x v="4"/>
          </reference>
        </references>
      </pivotArea>
    </format>
    <format dxfId="7">
      <pivotArea outline="0" collapsedLevelsAreSubtotals="1" fieldPosition="0">
        <references count="1">
          <reference field="5" count="1" selected="0" defaultSubtotal="1">
            <x v="1"/>
          </reference>
        </references>
      </pivotArea>
    </format>
    <format dxfId="6">
      <pivotArea dataOnly="0" labelOnly="1" outline="0" fieldPosition="0">
        <references count="1">
          <reference field="5" count="1" defaultSubtotal="1">
            <x v="1"/>
          </reference>
        </references>
      </pivotArea>
    </format>
    <format dxfId="5">
      <pivotArea outline="0" collapsedLevelsAreSubtotals="1" fieldPosition="0">
        <references count="1">
          <reference field="5" count="1" selected="0" defaultSubtotal="1">
            <x v="2"/>
          </reference>
        </references>
      </pivotArea>
    </format>
    <format dxfId="4">
      <pivotArea dataOnly="0" labelOnly="1" outline="0" fieldPosition="0">
        <references count="1">
          <reference field="5" count="1" defaultSubtotal="1">
            <x v="2"/>
          </reference>
        </references>
      </pivotArea>
    </format>
    <format dxfId="3">
      <pivotArea outline="0" collapsedLevelsAreSubtotals="1" fieldPosition="0">
        <references count="1">
          <reference field="5" count="1" selected="0" defaultSubtotal="1">
            <x v="3"/>
          </reference>
        </references>
      </pivotArea>
    </format>
    <format dxfId="2">
      <pivotArea dataOnly="0" labelOnly="1" outline="0" fieldPosition="0">
        <references count="1">
          <reference field="5" count="1" defaultSubtotal="1">
            <x v="3"/>
          </reference>
        </references>
      </pivotArea>
    </format>
    <format dxfId="1">
      <pivotArea outline="0" collapsedLevelsAreSubtotals="1" fieldPosition="0">
        <references count="1">
          <reference field="5" count="1" selected="0" defaultSubtotal="1">
            <x v="4"/>
          </reference>
        </references>
      </pivotArea>
    </format>
    <format dxfId="0">
      <pivotArea dataOnly="0" labelOnly="1" outline="0" fieldPosition="0">
        <references count="1">
          <reference field="5" count="1" defaultSubtotal="1">
            <x v="4"/>
          </reference>
        </references>
      </pivotArea>
    </format>
  </formats>
  <pivotTableStyleInfo name="PivotStyleMedium8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0"/>
  <sheetViews>
    <sheetView showGridLines="0" tabSelected="1" workbookViewId="0">
      <pane xSplit="2" topLeftCell="C1" activePane="topRight" state="frozen"/>
      <selection pane="topRight" activeCell="M22" sqref="M22"/>
    </sheetView>
  </sheetViews>
  <sheetFormatPr baseColWidth="10" defaultRowHeight="15.75"/>
  <cols>
    <col min="1" max="1" width="6.625" bestFit="1" customWidth="1"/>
    <col min="2" max="2" width="8.625" bestFit="1" customWidth="1"/>
    <col min="3" max="3" width="20.5" bestFit="1" customWidth="1"/>
    <col min="4" max="4" width="20.125" bestFit="1" customWidth="1"/>
    <col min="5" max="5" width="19.125" bestFit="1" customWidth="1"/>
    <col min="6" max="6" width="9" bestFit="1" customWidth="1"/>
    <col min="7" max="7" width="18.125" bestFit="1" customWidth="1"/>
    <col min="8" max="62" width="10" customWidth="1"/>
  </cols>
  <sheetData>
    <row r="1" spans="1:62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2" t="s">
        <v>92</v>
      </c>
      <c r="I1" s="12" t="s">
        <v>93</v>
      </c>
      <c r="J1" s="12" t="s">
        <v>132</v>
      </c>
      <c r="K1" s="14" t="s">
        <v>133</v>
      </c>
      <c r="L1" s="11" t="s">
        <v>94</v>
      </c>
      <c r="M1" s="12" t="s">
        <v>95</v>
      </c>
      <c r="N1" s="15" t="s">
        <v>96</v>
      </c>
      <c r="O1" s="16" t="s">
        <v>97</v>
      </c>
      <c r="P1" s="12" t="s">
        <v>98</v>
      </c>
      <c r="Q1" s="14" t="s">
        <v>134</v>
      </c>
      <c r="R1" s="11" t="s">
        <v>99</v>
      </c>
      <c r="S1" s="12" t="s">
        <v>100</v>
      </c>
      <c r="T1" s="15" t="s">
        <v>101</v>
      </c>
      <c r="U1" s="16" t="s">
        <v>102</v>
      </c>
      <c r="V1" s="12" t="s">
        <v>103</v>
      </c>
      <c r="W1" s="14" t="s">
        <v>135</v>
      </c>
      <c r="X1" s="11" t="s">
        <v>104</v>
      </c>
      <c r="Y1" s="12" t="s">
        <v>105</v>
      </c>
      <c r="Z1" s="15" t="s">
        <v>106</v>
      </c>
      <c r="AA1" s="16" t="s">
        <v>107</v>
      </c>
      <c r="AB1" s="12" t="s">
        <v>108</v>
      </c>
      <c r="AC1" s="14" t="s">
        <v>136</v>
      </c>
      <c r="AD1" s="17" t="s">
        <v>109</v>
      </c>
      <c r="AE1" s="12" t="s">
        <v>110</v>
      </c>
      <c r="AF1" s="14" t="s">
        <v>137</v>
      </c>
      <c r="AG1" s="17" t="s">
        <v>111</v>
      </c>
      <c r="AH1" s="12" t="s">
        <v>112</v>
      </c>
      <c r="AI1" s="14" t="s">
        <v>138</v>
      </c>
      <c r="AJ1" s="11" t="s">
        <v>113</v>
      </c>
      <c r="AK1" s="12" t="s">
        <v>114</v>
      </c>
      <c r="AL1" s="15" t="s">
        <v>115</v>
      </c>
      <c r="AM1" s="16" t="s">
        <v>116</v>
      </c>
      <c r="AN1" s="12" t="s">
        <v>117</v>
      </c>
      <c r="AO1" s="14" t="s">
        <v>139</v>
      </c>
      <c r="AP1" s="11" t="s">
        <v>118</v>
      </c>
      <c r="AQ1" s="12" t="s">
        <v>119</v>
      </c>
      <c r="AR1" s="15" t="s">
        <v>120</v>
      </c>
      <c r="AS1" s="16" t="s">
        <v>121</v>
      </c>
      <c r="AT1" s="12" t="s">
        <v>122</v>
      </c>
      <c r="AU1" s="14" t="s">
        <v>140</v>
      </c>
      <c r="AV1" s="11" t="s">
        <v>123</v>
      </c>
      <c r="AW1" s="12" t="s">
        <v>124</v>
      </c>
      <c r="AX1" s="15" t="s">
        <v>125</v>
      </c>
      <c r="AY1" s="16" t="s">
        <v>126</v>
      </c>
      <c r="AZ1" s="12" t="s">
        <v>127</v>
      </c>
      <c r="BA1" s="14" t="s">
        <v>141</v>
      </c>
      <c r="BB1" s="17" t="s">
        <v>128</v>
      </c>
      <c r="BC1" s="12" t="s">
        <v>129</v>
      </c>
      <c r="BD1" s="14" t="s">
        <v>142</v>
      </c>
      <c r="BE1" s="17" t="s">
        <v>130</v>
      </c>
      <c r="BF1" s="12" t="s">
        <v>131</v>
      </c>
      <c r="BG1" s="14" t="s">
        <v>143</v>
      </c>
      <c r="BH1" s="18" t="s">
        <v>144</v>
      </c>
      <c r="BI1" s="19" t="s">
        <v>145</v>
      </c>
      <c r="BJ1" s="20" t="s">
        <v>146</v>
      </c>
    </row>
    <row r="2" spans="1:62">
      <c r="A2" s="1" t="s">
        <v>91</v>
      </c>
      <c r="B2" s="2">
        <v>26</v>
      </c>
      <c r="C2" s="2" t="s">
        <v>13</v>
      </c>
      <c r="D2" s="2" t="s">
        <v>14</v>
      </c>
      <c r="E2" s="2" t="s">
        <v>34</v>
      </c>
      <c r="F2" s="2" t="s">
        <v>36</v>
      </c>
      <c r="G2" s="3" t="s">
        <v>38</v>
      </c>
      <c r="H2" s="5">
        <v>0.47916666666666669</v>
      </c>
      <c r="I2" s="5">
        <f t="shared" ref="I2:I22" si="0">+J2</f>
        <v>0.50694444444444442</v>
      </c>
      <c r="J2" s="6">
        <f>+H2+(40*60/86400)</f>
        <v>0.50694444444444442</v>
      </c>
      <c r="K2" s="7">
        <v>0</v>
      </c>
      <c r="L2" s="4">
        <v>0.51388888888888895</v>
      </c>
      <c r="M2" s="5">
        <v>0.52500000000000002</v>
      </c>
      <c r="N2" s="8">
        <f>+M2-L2</f>
        <v>1.1111111111111072E-2</v>
      </c>
      <c r="O2" s="6">
        <f>+L2+(75*60/86400)</f>
        <v>0.56597222222222232</v>
      </c>
      <c r="P2" s="5">
        <f>+O2</f>
        <v>0.56597222222222232</v>
      </c>
      <c r="Q2" s="7">
        <v>0</v>
      </c>
      <c r="R2" s="4">
        <v>0.56944444444444442</v>
      </c>
      <c r="S2" s="5">
        <v>0.57280092592592591</v>
      </c>
      <c r="T2" s="8">
        <f>+S2-R2</f>
        <v>3.3564814814814881E-3</v>
      </c>
      <c r="U2" s="6">
        <f>+R2+(20*60/86400)</f>
        <v>0.58333333333333326</v>
      </c>
      <c r="V2" s="5">
        <f>+U2</f>
        <v>0.58333333333333326</v>
      </c>
      <c r="W2" s="7">
        <v>0</v>
      </c>
      <c r="X2" s="4">
        <v>0.58611111111111114</v>
      </c>
      <c r="Y2" s="5">
        <v>0.58731481481481485</v>
      </c>
      <c r="Z2" s="8">
        <f>+Y2-X2</f>
        <v>1.2037037037037068E-3</v>
      </c>
      <c r="AA2" s="6">
        <f>+X2+(15*60/86400)</f>
        <v>0.59652777777777777</v>
      </c>
      <c r="AB2" s="5">
        <f>+AA2</f>
        <v>0.59652777777777777</v>
      </c>
      <c r="AC2" s="7">
        <v>0</v>
      </c>
      <c r="AD2" s="9">
        <f>+AA2+(30*60/86400)</f>
        <v>0.61736111111111114</v>
      </c>
      <c r="AE2" s="5">
        <f>+AD2</f>
        <v>0.61736111111111114</v>
      </c>
      <c r="AF2" s="7">
        <v>0</v>
      </c>
      <c r="AG2" s="9">
        <f>+AD2+(40*60/86400)</f>
        <v>0.64513888888888893</v>
      </c>
      <c r="AH2" s="5">
        <f>+AG2</f>
        <v>0.64513888888888893</v>
      </c>
      <c r="AI2" s="7">
        <v>0</v>
      </c>
      <c r="AJ2" s="4">
        <v>0.65555555555555556</v>
      </c>
      <c r="AK2" s="5">
        <v>0.6663310185185185</v>
      </c>
      <c r="AL2" s="8">
        <f>+AK2-AJ2</f>
        <v>1.0775462962962945E-2</v>
      </c>
      <c r="AM2" s="6">
        <f>+AJ2+(75*60/86400)</f>
        <v>0.70763888888888893</v>
      </c>
      <c r="AN2" s="5">
        <f>+AM2</f>
        <v>0.70763888888888893</v>
      </c>
      <c r="AO2" s="7">
        <v>0</v>
      </c>
      <c r="AP2" s="4">
        <v>0.70972222222222225</v>
      </c>
      <c r="AQ2" s="5">
        <v>0.71603009259259265</v>
      </c>
      <c r="AR2" s="8">
        <f>+AQ2-AP2</f>
        <v>6.3078703703703942E-3</v>
      </c>
      <c r="AS2" s="6">
        <f>+AP2+(20*60/86400)</f>
        <v>0.72361111111111109</v>
      </c>
      <c r="AT2" s="5">
        <f>+AS2</f>
        <v>0.72361111111111109</v>
      </c>
      <c r="AU2" s="7">
        <v>0</v>
      </c>
      <c r="AV2" s="4">
        <v>0.72916666666666663</v>
      </c>
      <c r="AW2" s="5">
        <v>0.73032407407407407</v>
      </c>
      <c r="AX2" s="8">
        <f>+AW2-AV2</f>
        <v>1.1574074074074403E-3</v>
      </c>
      <c r="AY2" s="6">
        <f>+AV2+(15*60/86400)</f>
        <v>0.73958333333333326</v>
      </c>
      <c r="AZ2" s="5"/>
      <c r="BA2" s="7"/>
      <c r="BB2" s="9">
        <f>+AY2+(80*60/86400)</f>
        <v>0.79513888888888884</v>
      </c>
      <c r="BC2" s="5"/>
      <c r="BD2" s="7"/>
      <c r="BE2" s="9">
        <f>+BB2+(5*60/86400)</f>
        <v>0.79861111111111105</v>
      </c>
      <c r="BF2" s="5"/>
      <c r="BG2" s="7"/>
      <c r="BH2" s="4">
        <f>+N2+T2+Z2+AL2+AR2+AX2</f>
        <v>3.3912037037037046E-2</v>
      </c>
      <c r="BI2" s="5">
        <f>+K2+Q2+W2+AC2+AF2+AO2+AU2+BA2+BD2+BG2</f>
        <v>0</v>
      </c>
      <c r="BJ2" s="10">
        <f>+BH2+BI2</f>
        <v>3.3912037037037046E-2</v>
      </c>
    </row>
    <row r="3" spans="1:62">
      <c r="A3" s="1" t="s">
        <v>91</v>
      </c>
      <c r="B3" s="2">
        <v>25</v>
      </c>
      <c r="C3" s="2" t="s">
        <v>7</v>
      </c>
      <c r="D3" s="2" t="s">
        <v>8</v>
      </c>
      <c r="E3" s="2" t="s">
        <v>34</v>
      </c>
      <c r="F3" s="2" t="s">
        <v>36</v>
      </c>
      <c r="G3" s="3" t="s">
        <v>37</v>
      </c>
      <c r="H3" s="5">
        <v>0.48055555555555557</v>
      </c>
      <c r="I3" s="5">
        <f t="shared" si="0"/>
        <v>0.5083333333333333</v>
      </c>
      <c r="J3" s="6">
        <f t="shared" ref="J3:J23" si="1">+H3+(40*60/86400)</f>
        <v>0.5083333333333333</v>
      </c>
      <c r="K3" s="7">
        <v>0</v>
      </c>
      <c r="L3" s="4">
        <v>0.51527777777777783</v>
      </c>
      <c r="M3" s="5">
        <v>0.52575231481481477</v>
      </c>
      <c r="N3" s="8">
        <f t="shared" ref="N3:N23" si="2">+M3-L3</f>
        <v>1.0474537037036935E-2</v>
      </c>
      <c r="O3" s="6">
        <f t="shared" ref="O3:O23" si="3">+L3+(75*60/86400)</f>
        <v>0.5673611111111112</v>
      </c>
      <c r="P3" s="5">
        <f t="shared" ref="P3:P23" si="4">+O3</f>
        <v>0.5673611111111112</v>
      </c>
      <c r="Q3" s="7">
        <v>0</v>
      </c>
      <c r="R3" s="4">
        <v>0.5708333333333333</v>
      </c>
      <c r="S3" s="5">
        <v>0.57400462962962961</v>
      </c>
      <c r="T3" s="8">
        <f t="shared" ref="T3:T23" si="5">+S3-R3</f>
        <v>3.1712962962963109E-3</v>
      </c>
      <c r="U3" s="6">
        <f t="shared" ref="U3:U23" si="6">+R3+(20*60/86400)</f>
        <v>0.58472222222222214</v>
      </c>
      <c r="V3" s="5">
        <f t="shared" ref="V3:V12" si="7">+U3</f>
        <v>0.58472222222222214</v>
      </c>
      <c r="W3" s="7">
        <v>0</v>
      </c>
      <c r="X3" s="4">
        <v>0.58750000000000002</v>
      </c>
      <c r="Y3" s="5">
        <v>0.5886689814814815</v>
      </c>
      <c r="Z3" s="8">
        <f t="shared" ref="Z3:Z23" si="8">+Y3-X3</f>
        <v>1.1689814814814792E-3</v>
      </c>
      <c r="AA3" s="6">
        <f t="shared" ref="AA3:AA23" si="9">+X3+(15*60/86400)</f>
        <v>0.59791666666666665</v>
      </c>
      <c r="AB3" s="5">
        <f t="shared" ref="AB3:AB23" si="10">+AA3</f>
        <v>0.59791666666666665</v>
      </c>
      <c r="AC3" s="7">
        <v>0</v>
      </c>
      <c r="AD3" s="9">
        <f t="shared" ref="AD3:AD23" si="11">+AA3+(30*60/86400)</f>
        <v>0.61875000000000002</v>
      </c>
      <c r="AE3" s="5">
        <f t="shared" ref="AE3:AE23" si="12">+AD3</f>
        <v>0.61875000000000002</v>
      </c>
      <c r="AF3" s="7">
        <v>0</v>
      </c>
      <c r="AG3" s="9">
        <f t="shared" ref="AG3:AG23" si="13">+AD3+(40*60/86400)</f>
        <v>0.64652777777777781</v>
      </c>
      <c r="AH3" s="5">
        <f t="shared" ref="AH3:AH23" si="14">+AG3</f>
        <v>0.64652777777777781</v>
      </c>
      <c r="AI3" s="7">
        <v>0</v>
      </c>
      <c r="AJ3" s="4">
        <v>0.65694444444444444</v>
      </c>
      <c r="AK3" s="5">
        <v>0.66708333333333336</v>
      </c>
      <c r="AL3" s="8">
        <f t="shared" ref="AL3:AL23" si="15">+AK3-AJ3</f>
        <v>1.0138888888888919E-2</v>
      </c>
      <c r="AM3" s="6">
        <f t="shared" ref="AM3:AM23" si="16">+AJ3+(75*60/86400)</f>
        <v>0.70902777777777781</v>
      </c>
      <c r="AN3" s="5">
        <f t="shared" ref="AN3:AN23" si="17">+AM3</f>
        <v>0.70902777777777781</v>
      </c>
      <c r="AO3" s="7">
        <v>0</v>
      </c>
      <c r="AP3" s="4">
        <v>0.71111111111111114</v>
      </c>
      <c r="AQ3" s="5">
        <v>0.71424768518518522</v>
      </c>
      <c r="AR3" s="8">
        <f t="shared" ref="AR3:AR23" si="18">+AQ3-AP3</f>
        <v>3.1365740740740833E-3</v>
      </c>
      <c r="AS3" s="6">
        <f t="shared" ref="AS3:AS23" si="19">+AP3+(20*60/86400)</f>
        <v>0.72499999999999998</v>
      </c>
      <c r="AT3" s="5">
        <f>+AS3</f>
        <v>0.72499999999999998</v>
      </c>
      <c r="AU3" s="7">
        <v>0</v>
      </c>
      <c r="AV3" s="4">
        <v>0.73055555555555562</v>
      </c>
      <c r="AW3" s="5">
        <v>0.73167824074074073</v>
      </c>
      <c r="AX3" s="8">
        <f t="shared" ref="AX3:AX23" si="20">+AW3-AV3</f>
        <v>1.1226851851851016E-3</v>
      </c>
      <c r="AY3" s="6">
        <f t="shared" ref="AY3:AY23" si="21">+AV3+(15*60/86400)</f>
        <v>0.74097222222222225</v>
      </c>
      <c r="AZ3" s="5"/>
      <c r="BA3" s="7"/>
      <c r="BB3" s="9">
        <f t="shared" ref="BB3:BB23" si="22">+AY3+(80*60/86400)</f>
        <v>0.79652777777777783</v>
      </c>
      <c r="BC3" s="5"/>
      <c r="BD3" s="7"/>
      <c r="BE3" s="9">
        <f t="shared" ref="BE3:BE23" si="23">+BB3+(5*60/86400)</f>
        <v>0.8</v>
      </c>
      <c r="BF3" s="5"/>
      <c r="BG3" s="7"/>
      <c r="BH3" s="4">
        <f t="shared" ref="BH3:BH23" si="24">+N3+T3+Z3+AL3+AR3+AX3</f>
        <v>2.921296296296283E-2</v>
      </c>
      <c r="BI3" s="5">
        <f t="shared" ref="BI3:BI23" si="25">+K3+Q3+W3+AC3+AF3+AO3+AU3+BA3+BD3+BG3</f>
        <v>0</v>
      </c>
      <c r="BJ3" s="10">
        <f t="shared" ref="BJ3:BJ23" si="26">+BH3+BI3</f>
        <v>2.921296296296283E-2</v>
      </c>
    </row>
    <row r="4" spans="1:62">
      <c r="A4" s="1" t="s">
        <v>91</v>
      </c>
      <c r="B4" s="2">
        <v>24</v>
      </c>
      <c r="C4" s="2" t="s">
        <v>11</v>
      </c>
      <c r="D4" s="2" t="s">
        <v>12</v>
      </c>
      <c r="E4" s="2" t="s">
        <v>30</v>
      </c>
      <c r="F4" s="2" t="s">
        <v>36</v>
      </c>
      <c r="G4" s="3" t="s">
        <v>37</v>
      </c>
      <c r="H4" s="5">
        <v>0.48194444444444401</v>
      </c>
      <c r="I4" s="5">
        <f t="shared" si="0"/>
        <v>0.50972222222222174</v>
      </c>
      <c r="J4" s="6">
        <f t="shared" si="1"/>
        <v>0.50972222222222174</v>
      </c>
      <c r="K4" s="7">
        <v>0</v>
      </c>
      <c r="L4" s="4">
        <v>0.51666666666666705</v>
      </c>
      <c r="M4" s="5">
        <v>0.52740740740740744</v>
      </c>
      <c r="N4" s="8">
        <f t="shared" si="2"/>
        <v>1.0740740740740384E-2</v>
      </c>
      <c r="O4" s="6">
        <f t="shared" si="3"/>
        <v>0.56875000000000042</v>
      </c>
      <c r="P4" s="5">
        <f t="shared" si="4"/>
        <v>0.56875000000000042</v>
      </c>
      <c r="Q4" s="7">
        <v>0</v>
      </c>
      <c r="R4" s="4">
        <v>0.57222222222222197</v>
      </c>
      <c r="S4" s="5">
        <v>0.57557870370370368</v>
      </c>
      <c r="T4" s="8">
        <f t="shared" si="5"/>
        <v>3.3564814814817101E-3</v>
      </c>
      <c r="U4" s="6">
        <f t="shared" si="6"/>
        <v>0.58611111111111081</v>
      </c>
      <c r="V4" s="5">
        <f t="shared" si="7"/>
        <v>0.58611111111111081</v>
      </c>
      <c r="W4" s="7">
        <v>0</v>
      </c>
      <c r="X4" s="4">
        <v>0.58888888888888902</v>
      </c>
      <c r="Y4" s="5">
        <v>0.58996527777777785</v>
      </c>
      <c r="Z4" s="8">
        <f t="shared" si="8"/>
        <v>1.0763888888888351E-3</v>
      </c>
      <c r="AA4" s="6">
        <f t="shared" si="9"/>
        <v>0.59930555555555565</v>
      </c>
      <c r="AB4" s="5">
        <f t="shared" si="10"/>
        <v>0.59930555555555565</v>
      </c>
      <c r="AC4" s="7">
        <v>0</v>
      </c>
      <c r="AD4" s="9">
        <f t="shared" si="11"/>
        <v>0.62013888888888902</v>
      </c>
      <c r="AE4" s="5">
        <f t="shared" si="12"/>
        <v>0.62013888888888902</v>
      </c>
      <c r="AF4" s="7">
        <v>0</v>
      </c>
      <c r="AG4" s="9">
        <f t="shared" si="13"/>
        <v>0.64791666666666681</v>
      </c>
      <c r="AH4" s="5">
        <f t="shared" si="14"/>
        <v>0.64791666666666681</v>
      </c>
      <c r="AI4" s="7">
        <v>0</v>
      </c>
      <c r="AJ4" s="4">
        <v>0.65833333333333333</v>
      </c>
      <c r="AK4" s="5">
        <v>0.66880787037037026</v>
      </c>
      <c r="AL4" s="8">
        <f t="shared" si="15"/>
        <v>1.0474537037036935E-2</v>
      </c>
      <c r="AM4" s="6">
        <f t="shared" si="16"/>
        <v>0.7104166666666667</v>
      </c>
      <c r="AN4" s="5">
        <f t="shared" si="17"/>
        <v>0.7104166666666667</v>
      </c>
      <c r="AO4" s="7">
        <v>0</v>
      </c>
      <c r="AP4" s="4">
        <v>0.71250000000000002</v>
      </c>
      <c r="AQ4" s="5">
        <v>0.71569444444444441</v>
      </c>
      <c r="AR4" s="8">
        <f t="shared" si="18"/>
        <v>3.1944444444443887E-3</v>
      </c>
      <c r="AS4" s="6">
        <f t="shared" si="19"/>
        <v>0.72638888888888886</v>
      </c>
      <c r="AT4" s="5">
        <f t="shared" ref="AT4:AT23" si="27">+AS4</f>
        <v>0.72638888888888886</v>
      </c>
      <c r="AU4" s="7">
        <v>0</v>
      </c>
      <c r="AV4" s="4">
        <v>0.73194444444444495</v>
      </c>
      <c r="AW4" s="5">
        <v>0.73302083333333334</v>
      </c>
      <c r="AX4" s="8">
        <f t="shared" si="20"/>
        <v>1.076388888888391E-3</v>
      </c>
      <c r="AY4" s="6">
        <f t="shared" si="21"/>
        <v>0.74236111111111158</v>
      </c>
      <c r="AZ4" s="5"/>
      <c r="BA4" s="7"/>
      <c r="BB4" s="9">
        <f t="shared" si="22"/>
        <v>0.79791666666666716</v>
      </c>
      <c r="BC4" s="5"/>
      <c r="BD4" s="7"/>
      <c r="BE4" s="9">
        <f>+BB4+(5*60/86400)</f>
        <v>0.80138888888888937</v>
      </c>
      <c r="BF4" s="5"/>
      <c r="BG4" s="7"/>
      <c r="BH4" s="4">
        <f t="shared" si="24"/>
        <v>2.9918981481480644E-2</v>
      </c>
      <c r="BI4" s="5">
        <f t="shared" si="25"/>
        <v>0</v>
      </c>
      <c r="BJ4" s="10">
        <f t="shared" si="26"/>
        <v>2.9918981481480644E-2</v>
      </c>
    </row>
    <row r="5" spans="1:62">
      <c r="A5" s="1" t="s">
        <v>91</v>
      </c>
      <c r="B5" s="21">
        <v>21</v>
      </c>
      <c r="C5" s="2" t="s">
        <v>19</v>
      </c>
      <c r="D5" s="2" t="s">
        <v>20</v>
      </c>
      <c r="E5" s="2" t="s">
        <v>34</v>
      </c>
      <c r="F5" s="2" t="s">
        <v>36</v>
      </c>
      <c r="G5" s="3" t="s">
        <v>39</v>
      </c>
      <c r="H5" s="5">
        <v>0.484722222222222</v>
      </c>
      <c r="I5" s="5">
        <f t="shared" si="0"/>
        <v>0.51249999999999973</v>
      </c>
      <c r="J5" s="6">
        <f t="shared" si="1"/>
        <v>0.51249999999999973</v>
      </c>
      <c r="K5" s="7">
        <v>0</v>
      </c>
      <c r="L5" s="4">
        <v>0.5180555555555556</v>
      </c>
      <c r="M5" s="5">
        <v>0.52868055555555549</v>
      </c>
      <c r="N5" s="8">
        <f t="shared" si="2"/>
        <v>1.0624999999999885E-2</v>
      </c>
      <c r="O5" s="6">
        <f t="shared" si="3"/>
        <v>0.57013888888888897</v>
      </c>
      <c r="P5" s="5">
        <f t="shared" si="4"/>
        <v>0.57013888888888897</v>
      </c>
      <c r="Q5" s="7">
        <v>0</v>
      </c>
      <c r="R5" s="4">
        <v>0.57361111111111096</v>
      </c>
      <c r="S5" s="5">
        <v>0.57678240740740738</v>
      </c>
      <c r="T5" s="8">
        <f t="shared" si="5"/>
        <v>3.171296296296422E-3</v>
      </c>
      <c r="U5" s="6">
        <f t="shared" si="6"/>
        <v>0.5874999999999998</v>
      </c>
      <c r="V5" s="5">
        <f t="shared" si="7"/>
        <v>0.5874999999999998</v>
      </c>
      <c r="W5" s="7">
        <v>0</v>
      </c>
      <c r="X5" s="4">
        <v>0.59027777777777801</v>
      </c>
      <c r="Y5" s="5">
        <v>0.59135416666666674</v>
      </c>
      <c r="Z5" s="8">
        <f t="shared" si="8"/>
        <v>1.0763888888887241E-3</v>
      </c>
      <c r="AA5" s="6">
        <f t="shared" si="9"/>
        <v>0.60069444444444464</v>
      </c>
      <c r="AB5" s="5">
        <f t="shared" si="10"/>
        <v>0.60069444444444464</v>
      </c>
      <c r="AC5" s="7">
        <v>0</v>
      </c>
      <c r="AD5" s="9">
        <f t="shared" si="11"/>
        <v>0.62152777777777801</v>
      </c>
      <c r="AE5" s="5">
        <f t="shared" si="12"/>
        <v>0.62152777777777801</v>
      </c>
      <c r="AF5" s="7">
        <v>0</v>
      </c>
      <c r="AG5" s="9">
        <f t="shared" si="13"/>
        <v>0.6493055555555558</v>
      </c>
      <c r="AH5" s="5">
        <f t="shared" si="14"/>
        <v>0.6493055555555558</v>
      </c>
      <c r="AI5" s="7">
        <v>0</v>
      </c>
      <c r="AJ5" s="4">
        <v>0.65972222222222199</v>
      </c>
      <c r="AK5" s="5">
        <v>0.6702893518518519</v>
      </c>
      <c r="AL5" s="8">
        <f t="shared" si="15"/>
        <v>1.0567129629629912E-2</v>
      </c>
      <c r="AM5" s="6">
        <f t="shared" si="16"/>
        <v>0.71180555555555536</v>
      </c>
      <c r="AN5" s="5">
        <f t="shared" si="17"/>
        <v>0.71180555555555536</v>
      </c>
      <c r="AO5" s="7">
        <v>0</v>
      </c>
      <c r="AP5" s="4">
        <v>0.71388888888888902</v>
      </c>
      <c r="AQ5" s="5">
        <v>0.71703703703703703</v>
      </c>
      <c r="AR5" s="8">
        <f t="shared" si="18"/>
        <v>3.1481481481480111E-3</v>
      </c>
      <c r="AS5" s="6">
        <f t="shared" si="19"/>
        <v>0.72777777777777786</v>
      </c>
      <c r="AT5" s="5">
        <f t="shared" si="27"/>
        <v>0.72777777777777786</v>
      </c>
      <c r="AU5" s="7">
        <v>0</v>
      </c>
      <c r="AV5" s="4">
        <v>0.73333333333333395</v>
      </c>
      <c r="AW5" s="5">
        <v>0.73442129629629627</v>
      </c>
      <c r="AX5" s="8">
        <f t="shared" si="20"/>
        <v>1.0879629629623189E-3</v>
      </c>
      <c r="AY5" s="6">
        <f t="shared" si="21"/>
        <v>0.74375000000000058</v>
      </c>
      <c r="AZ5" s="5"/>
      <c r="BA5" s="7"/>
      <c r="BB5" s="9">
        <f t="shared" si="22"/>
        <v>0.79930555555555616</v>
      </c>
      <c r="BC5" s="5"/>
      <c r="BD5" s="7"/>
      <c r="BE5" s="9">
        <f t="shared" si="23"/>
        <v>0.80277777777777837</v>
      </c>
      <c r="BF5" s="5"/>
      <c r="BG5" s="7"/>
      <c r="BH5" s="4">
        <f t="shared" si="24"/>
        <v>2.9675925925925273E-2</v>
      </c>
      <c r="BI5" s="5">
        <f t="shared" si="25"/>
        <v>0</v>
      </c>
      <c r="BJ5" s="10">
        <f t="shared" si="26"/>
        <v>2.9675925925925273E-2</v>
      </c>
    </row>
    <row r="6" spans="1:62">
      <c r="A6" s="1" t="s">
        <v>91</v>
      </c>
      <c r="B6" s="21">
        <v>20</v>
      </c>
      <c r="C6" s="2" t="s">
        <v>17</v>
      </c>
      <c r="D6" s="2" t="s">
        <v>18</v>
      </c>
      <c r="E6" s="2" t="s">
        <v>34</v>
      </c>
      <c r="F6" s="2" t="s">
        <v>36</v>
      </c>
      <c r="G6" s="3" t="s">
        <v>38</v>
      </c>
      <c r="H6" s="5">
        <v>0.48611111111111099</v>
      </c>
      <c r="I6" s="5">
        <f t="shared" si="0"/>
        <v>0.51388888888888873</v>
      </c>
      <c r="J6" s="6">
        <f t="shared" si="1"/>
        <v>0.51388888888888873</v>
      </c>
      <c r="K6" s="7">
        <v>0</v>
      </c>
      <c r="L6" s="4">
        <v>0.51944444444444449</v>
      </c>
      <c r="M6" s="5">
        <v>0.53</v>
      </c>
      <c r="N6" s="8">
        <f t="shared" si="2"/>
        <v>1.055555555555554E-2</v>
      </c>
      <c r="O6" s="6">
        <f t="shared" si="3"/>
        <v>0.57152777777777786</v>
      </c>
      <c r="P6" s="5">
        <f t="shared" si="4"/>
        <v>0.57152777777777786</v>
      </c>
      <c r="Q6" s="7">
        <v>0</v>
      </c>
      <c r="R6" s="4">
        <v>0.57499999999999996</v>
      </c>
      <c r="S6" s="5">
        <v>0.57817129629629627</v>
      </c>
      <c r="T6" s="8">
        <f t="shared" si="5"/>
        <v>3.1712962962963109E-3</v>
      </c>
      <c r="U6" s="6">
        <f t="shared" si="6"/>
        <v>0.5888888888888888</v>
      </c>
      <c r="V6" s="5">
        <f t="shared" si="7"/>
        <v>0.5888888888888888</v>
      </c>
      <c r="W6" s="7">
        <v>0</v>
      </c>
      <c r="X6" s="4">
        <v>0.59166666666666701</v>
      </c>
      <c r="Y6" s="5">
        <v>0.59278935185185189</v>
      </c>
      <c r="Z6" s="8">
        <f t="shared" si="8"/>
        <v>1.1226851851848796E-3</v>
      </c>
      <c r="AA6" s="6">
        <f t="shared" si="9"/>
        <v>0.60208333333333364</v>
      </c>
      <c r="AB6" s="5">
        <f t="shared" si="10"/>
        <v>0.60208333333333364</v>
      </c>
      <c r="AC6" s="7">
        <v>0</v>
      </c>
      <c r="AD6" s="9">
        <f t="shared" si="11"/>
        <v>0.62291666666666701</v>
      </c>
      <c r="AE6" s="5">
        <f t="shared" si="12"/>
        <v>0.62291666666666701</v>
      </c>
      <c r="AF6" s="7">
        <v>0</v>
      </c>
      <c r="AG6" s="9">
        <f t="shared" si="13"/>
        <v>0.6506944444444448</v>
      </c>
      <c r="AH6" s="5">
        <f t="shared" si="14"/>
        <v>0.6506944444444448</v>
      </c>
      <c r="AI6" s="7">
        <v>0</v>
      </c>
      <c r="AJ6" s="4">
        <v>0.66111111111111098</v>
      </c>
      <c r="AK6" s="5">
        <v>0.6715740740740741</v>
      </c>
      <c r="AL6" s="8">
        <f t="shared" si="15"/>
        <v>1.0462962962963118E-2</v>
      </c>
      <c r="AM6" s="6">
        <f t="shared" si="16"/>
        <v>0.71319444444444435</v>
      </c>
      <c r="AN6" s="5">
        <f t="shared" si="17"/>
        <v>0.71319444444444435</v>
      </c>
      <c r="AO6" s="7">
        <v>0</v>
      </c>
      <c r="AP6" s="4">
        <v>0.71527777777777801</v>
      </c>
      <c r="AQ6" s="5">
        <v>0.71841435185185187</v>
      </c>
      <c r="AR6" s="8">
        <f t="shared" si="18"/>
        <v>3.1365740740738612E-3</v>
      </c>
      <c r="AS6" s="6">
        <f t="shared" si="19"/>
        <v>0.72916666666666685</v>
      </c>
      <c r="AT6" s="5">
        <f t="shared" si="27"/>
        <v>0.72916666666666685</v>
      </c>
      <c r="AU6" s="7">
        <v>0</v>
      </c>
      <c r="AV6" s="4">
        <v>0.73472222222222305</v>
      </c>
      <c r="AW6" s="5">
        <v>0.73582175925925919</v>
      </c>
      <c r="AX6" s="8">
        <f t="shared" si="20"/>
        <v>1.0995370370361357E-3</v>
      </c>
      <c r="AY6" s="6">
        <f t="shared" si="21"/>
        <v>0.74513888888888968</v>
      </c>
      <c r="AZ6" s="5"/>
      <c r="BA6" s="7"/>
      <c r="BB6" s="9">
        <f t="shared" si="22"/>
        <v>0.80069444444444526</v>
      </c>
      <c r="BC6" s="5"/>
      <c r="BD6" s="7"/>
      <c r="BE6" s="9">
        <f t="shared" si="23"/>
        <v>0.80416666666666747</v>
      </c>
      <c r="BF6" s="5"/>
      <c r="BG6" s="7"/>
      <c r="BH6" s="4">
        <f t="shared" si="24"/>
        <v>2.9548611111109846E-2</v>
      </c>
      <c r="BI6" s="5">
        <f t="shared" si="25"/>
        <v>0</v>
      </c>
      <c r="BJ6" s="10">
        <f t="shared" si="26"/>
        <v>2.9548611111109846E-2</v>
      </c>
    </row>
    <row r="7" spans="1:62">
      <c r="A7" s="1" t="s">
        <v>91</v>
      </c>
      <c r="B7" s="21">
        <v>19</v>
      </c>
      <c r="C7" s="2" t="s">
        <v>21</v>
      </c>
      <c r="D7" s="2" t="s">
        <v>22</v>
      </c>
      <c r="E7" s="2" t="s">
        <v>32</v>
      </c>
      <c r="F7" s="2" t="s">
        <v>36</v>
      </c>
      <c r="G7" s="3" t="s">
        <v>38</v>
      </c>
      <c r="H7" s="5">
        <v>0.48749999999999999</v>
      </c>
      <c r="I7" s="5">
        <f t="shared" si="0"/>
        <v>0.51527777777777772</v>
      </c>
      <c r="J7" s="6">
        <f t="shared" si="1"/>
        <v>0.51527777777777772</v>
      </c>
      <c r="K7" s="7">
        <v>0</v>
      </c>
      <c r="L7" s="4">
        <v>0.52083333333333304</v>
      </c>
      <c r="M7" s="5">
        <v>0.53170138888888896</v>
      </c>
      <c r="N7" s="8">
        <f t="shared" si="2"/>
        <v>1.0868055555555922E-2</v>
      </c>
      <c r="O7" s="6">
        <f t="shared" si="3"/>
        <v>0.57291666666666641</v>
      </c>
      <c r="P7" s="5">
        <f t="shared" si="4"/>
        <v>0.57291666666666641</v>
      </c>
      <c r="Q7" s="7">
        <v>0</v>
      </c>
      <c r="R7" s="4">
        <v>0.57638888888888895</v>
      </c>
      <c r="S7" s="5">
        <v>0.57967592592592598</v>
      </c>
      <c r="T7" s="8">
        <f t="shared" si="5"/>
        <v>3.2870370370370328E-3</v>
      </c>
      <c r="U7" s="6">
        <f t="shared" si="6"/>
        <v>0.59027777777777779</v>
      </c>
      <c r="V7" s="5">
        <f t="shared" si="7"/>
        <v>0.59027777777777779</v>
      </c>
      <c r="W7" s="7">
        <v>0</v>
      </c>
      <c r="X7" s="4">
        <v>0.593055555555556</v>
      </c>
      <c r="Y7" s="5">
        <v>0.5941319444444445</v>
      </c>
      <c r="Z7" s="8">
        <f t="shared" si="8"/>
        <v>1.076388888888502E-3</v>
      </c>
      <c r="AA7" s="6">
        <f t="shared" si="9"/>
        <v>0.60347222222222263</v>
      </c>
      <c r="AB7" s="5">
        <f t="shared" si="10"/>
        <v>0.60347222222222263</v>
      </c>
      <c r="AC7" s="7">
        <v>0</v>
      </c>
      <c r="AD7" s="9">
        <f t="shared" si="11"/>
        <v>0.624305555555556</v>
      </c>
      <c r="AE7" s="5">
        <f t="shared" si="12"/>
        <v>0.624305555555556</v>
      </c>
      <c r="AF7" s="7">
        <v>0</v>
      </c>
      <c r="AG7" s="9">
        <f t="shared" si="13"/>
        <v>0.65208333333333379</v>
      </c>
      <c r="AH7" s="5">
        <f t="shared" si="14"/>
        <v>0.65208333333333379</v>
      </c>
      <c r="AI7" s="7">
        <v>0</v>
      </c>
      <c r="AJ7" s="4">
        <v>0.66249999999999998</v>
      </c>
      <c r="AK7" s="5">
        <v>0.67322916666666666</v>
      </c>
      <c r="AL7" s="8">
        <f t="shared" si="15"/>
        <v>1.0729166666666679E-2</v>
      </c>
      <c r="AM7" s="6">
        <f t="shared" si="16"/>
        <v>0.71458333333333335</v>
      </c>
      <c r="AN7" s="5">
        <f t="shared" si="17"/>
        <v>0.71458333333333335</v>
      </c>
      <c r="AO7" s="7">
        <v>0</v>
      </c>
      <c r="AP7" s="4">
        <v>0.71666666666666701</v>
      </c>
      <c r="AQ7" s="5">
        <v>0.71986111111111117</v>
      </c>
      <c r="AR7" s="8">
        <f t="shared" si="18"/>
        <v>3.1944444444441666E-3</v>
      </c>
      <c r="AS7" s="6">
        <f t="shared" si="19"/>
        <v>0.73055555555555585</v>
      </c>
      <c r="AT7" s="5">
        <f t="shared" si="27"/>
        <v>0.73055555555555585</v>
      </c>
      <c r="AU7" s="7">
        <v>0</v>
      </c>
      <c r="AV7" s="4">
        <v>0.73611111111111205</v>
      </c>
      <c r="AW7" s="5">
        <v>0.73716435185185192</v>
      </c>
      <c r="AX7" s="8">
        <f t="shared" si="20"/>
        <v>1.0532407407398692E-3</v>
      </c>
      <c r="AY7" s="6">
        <f t="shared" si="21"/>
        <v>0.74652777777777868</v>
      </c>
      <c r="AZ7" s="5"/>
      <c r="BA7" s="7"/>
      <c r="BB7" s="9">
        <f t="shared" si="22"/>
        <v>0.80208333333333426</v>
      </c>
      <c r="BC7" s="5"/>
      <c r="BD7" s="7"/>
      <c r="BE7" s="9">
        <f t="shared" si="23"/>
        <v>0.80555555555555647</v>
      </c>
      <c r="BF7" s="5"/>
      <c r="BG7" s="7"/>
      <c r="BH7" s="4">
        <f t="shared" si="24"/>
        <v>3.0208333333332171E-2</v>
      </c>
      <c r="BI7" s="5">
        <f t="shared" si="25"/>
        <v>0</v>
      </c>
      <c r="BJ7" s="10">
        <f t="shared" si="26"/>
        <v>3.0208333333332171E-2</v>
      </c>
    </row>
    <row r="8" spans="1:62">
      <c r="A8" s="1" t="s">
        <v>91</v>
      </c>
      <c r="B8" s="21">
        <v>18</v>
      </c>
      <c r="C8" s="2" t="s">
        <v>23</v>
      </c>
      <c r="D8" s="2" t="s">
        <v>24</v>
      </c>
      <c r="E8" s="2" t="s">
        <v>33</v>
      </c>
      <c r="F8" s="2" t="s">
        <v>36</v>
      </c>
      <c r="G8" s="3" t="s">
        <v>37</v>
      </c>
      <c r="H8" s="5">
        <v>0.48888888888888898</v>
      </c>
      <c r="I8" s="5">
        <f t="shared" si="0"/>
        <v>0.51666666666666672</v>
      </c>
      <c r="J8" s="6">
        <f t="shared" si="1"/>
        <v>0.51666666666666672</v>
      </c>
      <c r="K8" s="7">
        <v>0</v>
      </c>
      <c r="L8" s="4">
        <v>0.52222222222222203</v>
      </c>
      <c r="M8" s="5">
        <v>0.53270833333333334</v>
      </c>
      <c r="N8" s="8">
        <f t="shared" si="2"/>
        <v>1.0486111111111307E-2</v>
      </c>
      <c r="O8" s="6">
        <f t="shared" si="3"/>
        <v>0.5743055555555554</v>
      </c>
      <c r="P8" s="5">
        <f t="shared" si="4"/>
        <v>0.5743055555555554</v>
      </c>
      <c r="Q8" s="7">
        <v>0</v>
      </c>
      <c r="R8" s="4">
        <v>0.57777777777777795</v>
      </c>
      <c r="S8" s="5">
        <v>0.58100694444444445</v>
      </c>
      <c r="T8" s="8">
        <f t="shared" si="5"/>
        <v>3.2291666666665053E-3</v>
      </c>
      <c r="U8" s="6">
        <f t="shared" si="6"/>
        <v>0.59166666666666679</v>
      </c>
      <c r="V8" s="5">
        <f t="shared" si="7"/>
        <v>0.59166666666666679</v>
      </c>
      <c r="W8" s="7">
        <v>0</v>
      </c>
      <c r="X8" s="4">
        <v>0.594444444444444</v>
      </c>
      <c r="Y8" s="5">
        <v>0.5955555555555555</v>
      </c>
      <c r="Z8" s="8">
        <f t="shared" si="8"/>
        <v>1.1111111111115068E-3</v>
      </c>
      <c r="AA8" s="6">
        <f t="shared" si="9"/>
        <v>0.60486111111111063</v>
      </c>
      <c r="AB8" s="5">
        <f t="shared" si="10"/>
        <v>0.60486111111111063</v>
      </c>
      <c r="AC8" s="7">
        <v>0</v>
      </c>
      <c r="AD8" s="9">
        <f t="shared" si="11"/>
        <v>0.625694444444444</v>
      </c>
      <c r="AE8" s="5">
        <f t="shared" si="12"/>
        <v>0.625694444444444</v>
      </c>
      <c r="AF8" s="7">
        <v>0</v>
      </c>
      <c r="AG8" s="9">
        <f t="shared" si="13"/>
        <v>0.65347222222222179</v>
      </c>
      <c r="AH8" s="5">
        <f t="shared" si="14"/>
        <v>0.65347222222222179</v>
      </c>
      <c r="AI8" s="7">
        <v>0</v>
      </c>
      <c r="AJ8" s="4">
        <v>0.66388888888888897</v>
      </c>
      <c r="AK8" s="5">
        <v>0.67412037037037031</v>
      </c>
      <c r="AL8" s="8">
        <f t="shared" si="15"/>
        <v>1.0231481481481342E-2</v>
      </c>
      <c r="AM8" s="6">
        <f t="shared" si="16"/>
        <v>0.71597222222222234</v>
      </c>
      <c r="AN8" s="5">
        <f t="shared" si="17"/>
        <v>0.71597222222222234</v>
      </c>
      <c r="AO8" s="7">
        <v>0</v>
      </c>
      <c r="AP8" s="4">
        <v>0.718055555555556</v>
      </c>
      <c r="AQ8" s="5">
        <v>0.72119212962962964</v>
      </c>
      <c r="AR8" s="8">
        <f t="shared" si="18"/>
        <v>3.1365740740736392E-3</v>
      </c>
      <c r="AS8" s="6">
        <f t="shared" si="19"/>
        <v>0.73194444444444484</v>
      </c>
      <c r="AT8" s="5">
        <f t="shared" si="27"/>
        <v>0.73194444444444484</v>
      </c>
      <c r="AU8" s="7">
        <v>0</v>
      </c>
      <c r="AV8" s="4">
        <v>0.73750000000000104</v>
      </c>
      <c r="AW8" s="5">
        <v>0.7386342592592593</v>
      </c>
      <c r="AX8" s="8">
        <f t="shared" si="20"/>
        <v>1.1342592592582523E-3</v>
      </c>
      <c r="AY8" s="6">
        <f t="shared" si="21"/>
        <v>0.74791666666666767</v>
      </c>
      <c r="AZ8" s="5"/>
      <c r="BA8" s="7"/>
      <c r="BB8" s="9">
        <f t="shared" si="22"/>
        <v>0.80347222222222325</v>
      </c>
      <c r="BC8" s="5"/>
      <c r="BD8" s="7"/>
      <c r="BE8" s="9">
        <f t="shared" si="23"/>
        <v>0.80694444444444546</v>
      </c>
      <c r="BF8" s="5"/>
      <c r="BG8" s="7"/>
      <c r="BH8" s="4">
        <f t="shared" si="24"/>
        <v>2.9328703703702552E-2</v>
      </c>
      <c r="BI8" s="5">
        <f t="shared" si="25"/>
        <v>0</v>
      </c>
      <c r="BJ8" s="10">
        <f t="shared" si="26"/>
        <v>2.9328703703702552E-2</v>
      </c>
    </row>
    <row r="9" spans="1:62">
      <c r="A9" s="1" t="s">
        <v>91</v>
      </c>
      <c r="B9" s="21">
        <v>17</v>
      </c>
      <c r="C9" s="2" t="s">
        <v>25</v>
      </c>
      <c r="D9" s="2" t="s">
        <v>26</v>
      </c>
      <c r="E9" s="2" t="s">
        <v>34</v>
      </c>
      <c r="F9" s="2" t="s">
        <v>36</v>
      </c>
      <c r="G9" s="3" t="s">
        <v>38</v>
      </c>
      <c r="H9" s="5">
        <v>0.49027777777777798</v>
      </c>
      <c r="I9" s="5">
        <f t="shared" si="0"/>
        <v>0.51805555555555571</v>
      </c>
      <c r="J9" s="6">
        <f t="shared" si="1"/>
        <v>0.51805555555555571</v>
      </c>
      <c r="K9" s="7">
        <v>0</v>
      </c>
      <c r="L9" s="4">
        <v>0.52361111111111103</v>
      </c>
      <c r="M9" s="5">
        <v>0.53366898148148145</v>
      </c>
      <c r="N9" s="8">
        <f t="shared" si="2"/>
        <v>1.0057870370370425E-2</v>
      </c>
      <c r="O9" s="6">
        <f t="shared" si="3"/>
        <v>0.5756944444444444</v>
      </c>
      <c r="P9" s="5">
        <f t="shared" si="4"/>
        <v>0.5756944444444444</v>
      </c>
      <c r="Q9" s="7">
        <v>0</v>
      </c>
      <c r="R9" s="4">
        <v>0.57916666666666705</v>
      </c>
      <c r="S9" s="5">
        <v>0.5822222222222222</v>
      </c>
      <c r="T9" s="8">
        <f t="shared" si="5"/>
        <v>3.055555555555145E-3</v>
      </c>
      <c r="U9" s="6">
        <f t="shared" si="6"/>
        <v>0.59305555555555589</v>
      </c>
      <c r="V9" s="5">
        <f t="shared" si="7"/>
        <v>0.59305555555555589</v>
      </c>
      <c r="W9" s="7">
        <v>0</v>
      </c>
      <c r="X9" s="4">
        <v>0.59583333333333299</v>
      </c>
      <c r="Y9" s="5">
        <v>0.59688657407407408</v>
      </c>
      <c r="Z9" s="8">
        <f t="shared" si="8"/>
        <v>1.0532407407410904E-3</v>
      </c>
      <c r="AA9" s="6">
        <f t="shared" si="9"/>
        <v>0.60624999999999962</v>
      </c>
      <c r="AB9" s="5">
        <f t="shared" si="10"/>
        <v>0.60624999999999962</v>
      </c>
      <c r="AC9" s="7">
        <v>0</v>
      </c>
      <c r="AD9" s="9">
        <f t="shared" si="11"/>
        <v>0.62708333333333299</v>
      </c>
      <c r="AE9" s="5">
        <f t="shared" si="12"/>
        <v>0.62708333333333299</v>
      </c>
      <c r="AF9" s="7">
        <v>0</v>
      </c>
      <c r="AG9" s="9">
        <f t="shared" si="13"/>
        <v>0.65486111111111078</v>
      </c>
      <c r="AH9" s="5">
        <f t="shared" si="14"/>
        <v>0.65486111111111078</v>
      </c>
      <c r="AI9" s="7">
        <v>0</v>
      </c>
      <c r="AJ9" s="4">
        <v>0.66527777777777797</v>
      </c>
      <c r="AK9" s="5">
        <v>0.67521990740740734</v>
      </c>
      <c r="AL9" s="8">
        <f t="shared" si="15"/>
        <v>9.9421296296293704E-3</v>
      </c>
      <c r="AM9" s="6">
        <f t="shared" si="16"/>
        <v>0.71736111111111134</v>
      </c>
      <c r="AN9" s="5">
        <f t="shared" si="17"/>
        <v>0.71736111111111134</v>
      </c>
      <c r="AO9" s="7">
        <v>0</v>
      </c>
      <c r="AP9" s="4">
        <v>0.719444444444444</v>
      </c>
      <c r="AQ9" s="5">
        <v>0.72241898148148154</v>
      </c>
      <c r="AR9" s="8">
        <f t="shared" si="18"/>
        <v>2.974537037037539E-3</v>
      </c>
      <c r="AS9" s="6">
        <f t="shared" si="19"/>
        <v>0.73333333333333284</v>
      </c>
      <c r="AT9" s="5">
        <f t="shared" si="27"/>
        <v>0.73333333333333284</v>
      </c>
      <c r="AU9" s="7">
        <v>0</v>
      </c>
      <c r="AV9" s="4">
        <v>0.73888888888889004</v>
      </c>
      <c r="AW9" s="5">
        <v>0.74001157407407403</v>
      </c>
      <c r="AX9" s="8">
        <f t="shared" si="20"/>
        <v>1.1226851851839914E-3</v>
      </c>
      <c r="AY9" s="6">
        <f t="shared" si="21"/>
        <v>0.74930555555555667</v>
      </c>
      <c r="AZ9" s="5"/>
      <c r="BA9" s="7"/>
      <c r="BB9" s="9">
        <f t="shared" si="22"/>
        <v>0.80486111111111225</v>
      </c>
      <c r="BC9" s="5"/>
      <c r="BD9" s="7"/>
      <c r="BE9" s="9">
        <f t="shared" si="23"/>
        <v>0.80833333333333446</v>
      </c>
      <c r="BF9" s="5"/>
      <c r="BG9" s="7"/>
      <c r="BH9" s="4">
        <f t="shared" si="24"/>
        <v>2.8206018518517562E-2</v>
      </c>
      <c r="BI9" s="5">
        <f t="shared" si="25"/>
        <v>0</v>
      </c>
      <c r="BJ9" s="10">
        <f t="shared" si="26"/>
        <v>2.8206018518517562E-2</v>
      </c>
    </row>
    <row r="10" spans="1:62">
      <c r="A10" s="1" t="s">
        <v>91</v>
      </c>
      <c r="B10" s="21">
        <v>10</v>
      </c>
      <c r="C10" s="2" t="s">
        <v>40</v>
      </c>
      <c r="D10" s="2" t="s">
        <v>50</v>
      </c>
      <c r="E10" s="2" t="s">
        <v>60</v>
      </c>
      <c r="F10" s="2" t="s">
        <v>66</v>
      </c>
      <c r="G10" s="3" t="s">
        <v>37</v>
      </c>
      <c r="H10" s="5">
        <v>0.49444444444444402</v>
      </c>
      <c r="I10" s="5">
        <f t="shared" si="0"/>
        <v>0.52222222222222181</v>
      </c>
      <c r="J10" s="6">
        <f t="shared" si="1"/>
        <v>0.52222222222222181</v>
      </c>
      <c r="K10" s="7">
        <v>0</v>
      </c>
      <c r="L10" s="4">
        <v>0.52777777777777801</v>
      </c>
      <c r="M10" s="5">
        <v>0.5389004629629629</v>
      </c>
      <c r="N10" s="8">
        <f t="shared" si="2"/>
        <v>1.1122685185184888E-2</v>
      </c>
      <c r="O10" s="6">
        <f t="shared" si="3"/>
        <v>0.57986111111111138</v>
      </c>
      <c r="P10" s="5">
        <f t="shared" si="4"/>
        <v>0.57986111111111138</v>
      </c>
      <c r="Q10" s="7">
        <v>0</v>
      </c>
      <c r="R10" s="4">
        <v>0.58333333333333304</v>
      </c>
      <c r="S10" s="5">
        <v>0.58696759259259257</v>
      </c>
      <c r="T10" s="8">
        <f t="shared" si="5"/>
        <v>3.6342592592595313E-3</v>
      </c>
      <c r="U10" s="6">
        <f t="shared" si="6"/>
        <v>0.59722222222222188</v>
      </c>
      <c r="V10" s="5">
        <f t="shared" si="7"/>
        <v>0.59722222222222188</v>
      </c>
      <c r="W10" s="7">
        <v>0</v>
      </c>
      <c r="X10" s="4">
        <v>0.6</v>
      </c>
      <c r="Y10" s="5">
        <v>0.60119212962962965</v>
      </c>
      <c r="Z10" s="8">
        <f t="shared" si="8"/>
        <v>1.192129629629668E-3</v>
      </c>
      <c r="AA10" s="6">
        <f t="shared" si="9"/>
        <v>0.61041666666666661</v>
      </c>
      <c r="AB10" s="5">
        <f t="shared" si="10"/>
        <v>0.61041666666666661</v>
      </c>
      <c r="AC10" s="7">
        <v>0</v>
      </c>
      <c r="AD10" s="9">
        <f t="shared" si="11"/>
        <v>0.63124999999999998</v>
      </c>
      <c r="AE10" s="5">
        <f t="shared" si="12"/>
        <v>0.63124999999999998</v>
      </c>
      <c r="AF10" s="7">
        <v>0</v>
      </c>
      <c r="AG10" s="9">
        <f t="shared" si="13"/>
        <v>0.65902777777777777</v>
      </c>
      <c r="AH10" s="5">
        <f t="shared" si="14"/>
        <v>0.65902777777777777</v>
      </c>
      <c r="AI10" s="7">
        <v>0</v>
      </c>
      <c r="AJ10" s="4">
        <v>0.66805555555555596</v>
      </c>
      <c r="AK10" s="5">
        <v>0.67960648148148151</v>
      </c>
      <c r="AL10" s="8">
        <f t="shared" si="15"/>
        <v>1.1550925925925548E-2</v>
      </c>
      <c r="AM10" s="6">
        <f t="shared" si="16"/>
        <v>0.72013888888888933</v>
      </c>
      <c r="AN10" s="5">
        <f t="shared" si="17"/>
        <v>0.72013888888888933</v>
      </c>
      <c r="AO10" s="7">
        <v>0</v>
      </c>
      <c r="AP10" s="4">
        <v>0.72152777777777777</v>
      </c>
      <c r="AQ10" s="5">
        <v>0.72501157407407402</v>
      </c>
      <c r="AR10" s="8">
        <f t="shared" si="18"/>
        <v>3.4837962962962488E-3</v>
      </c>
      <c r="AS10" s="6">
        <f t="shared" si="19"/>
        <v>0.73541666666666661</v>
      </c>
      <c r="AT10" s="5">
        <f t="shared" si="27"/>
        <v>0.73541666666666661</v>
      </c>
      <c r="AU10" s="7">
        <v>0</v>
      </c>
      <c r="AV10" s="4">
        <v>0.74027777777777903</v>
      </c>
      <c r="AW10" s="5">
        <v>0.74143518518518514</v>
      </c>
      <c r="AX10" s="8">
        <f t="shared" si="20"/>
        <v>1.157407407406108E-3</v>
      </c>
      <c r="AY10" s="6">
        <f t="shared" si="21"/>
        <v>0.75069444444444566</v>
      </c>
      <c r="AZ10" s="5"/>
      <c r="BA10" s="7"/>
      <c r="BB10" s="9">
        <f t="shared" si="22"/>
        <v>0.80625000000000124</v>
      </c>
      <c r="BC10" s="5"/>
      <c r="BD10" s="7"/>
      <c r="BE10" s="9">
        <f t="shared" si="23"/>
        <v>0.80972222222222345</v>
      </c>
      <c r="BF10" s="5"/>
      <c r="BG10" s="7"/>
      <c r="BH10" s="4">
        <f t="shared" si="24"/>
        <v>3.2141203703701993E-2</v>
      </c>
      <c r="BI10" s="5">
        <f t="shared" si="25"/>
        <v>0</v>
      </c>
      <c r="BJ10" s="10">
        <f t="shared" si="26"/>
        <v>3.2141203703701993E-2</v>
      </c>
    </row>
    <row r="11" spans="1:62">
      <c r="A11" s="1" t="s">
        <v>91</v>
      </c>
      <c r="B11" s="21">
        <v>6</v>
      </c>
      <c r="C11" s="2" t="s">
        <v>45</v>
      </c>
      <c r="D11" s="2" t="s">
        <v>55</v>
      </c>
      <c r="E11" s="2" t="s">
        <v>64</v>
      </c>
      <c r="F11" s="2" t="s">
        <v>66</v>
      </c>
      <c r="G11" s="3" t="s">
        <v>38</v>
      </c>
      <c r="H11" s="5">
        <v>0.5</v>
      </c>
      <c r="I11" s="5">
        <f t="shared" si="0"/>
        <v>0.52777777777777779</v>
      </c>
      <c r="J11" s="6">
        <f t="shared" si="1"/>
        <v>0.52777777777777779</v>
      </c>
      <c r="K11" s="7">
        <v>0</v>
      </c>
      <c r="L11" s="4">
        <v>0.53333333333333299</v>
      </c>
      <c r="M11" s="5">
        <v>0.54304398148148147</v>
      </c>
      <c r="N11" s="8">
        <f t="shared" si="2"/>
        <v>9.7106481481484819E-3</v>
      </c>
      <c r="O11" s="6">
        <f t="shared" si="3"/>
        <v>0.58541666666666636</v>
      </c>
      <c r="P11" s="5">
        <f t="shared" si="4"/>
        <v>0.58541666666666636</v>
      </c>
      <c r="Q11" s="7">
        <v>0</v>
      </c>
      <c r="R11" s="4">
        <v>0.58750000000000002</v>
      </c>
      <c r="S11" s="5">
        <v>0.59050925925925923</v>
      </c>
      <c r="T11" s="8">
        <f t="shared" si="5"/>
        <v>3.0092592592592116E-3</v>
      </c>
      <c r="U11" s="6">
        <f t="shared" si="6"/>
        <v>0.60138888888888886</v>
      </c>
      <c r="V11" s="5">
        <f t="shared" si="7"/>
        <v>0.60138888888888886</v>
      </c>
      <c r="W11" s="7">
        <v>0</v>
      </c>
      <c r="X11" s="4">
        <v>0.60416666666666663</v>
      </c>
      <c r="Y11" s="5">
        <v>0.60521990740740739</v>
      </c>
      <c r="Z11" s="8">
        <f t="shared" si="8"/>
        <v>1.0532407407407574E-3</v>
      </c>
      <c r="AA11" s="6">
        <f t="shared" si="9"/>
        <v>0.61458333333333326</v>
      </c>
      <c r="AB11" s="5">
        <f t="shared" si="10"/>
        <v>0.61458333333333326</v>
      </c>
      <c r="AC11" s="7">
        <v>0</v>
      </c>
      <c r="AD11" s="9">
        <f t="shared" si="11"/>
        <v>0.63541666666666663</v>
      </c>
      <c r="AE11" s="5">
        <f t="shared" si="12"/>
        <v>0.63541666666666663</v>
      </c>
      <c r="AF11" s="7">
        <v>0</v>
      </c>
      <c r="AG11" s="9">
        <f t="shared" si="13"/>
        <v>0.66319444444444442</v>
      </c>
      <c r="AH11" s="5">
        <f t="shared" si="14"/>
        <v>0.66319444444444442</v>
      </c>
      <c r="AI11" s="7">
        <v>0</v>
      </c>
      <c r="AJ11" s="4">
        <v>0.67222222222222217</v>
      </c>
      <c r="AK11" s="5">
        <v>0.68204861111111104</v>
      </c>
      <c r="AL11" s="8">
        <f t="shared" si="15"/>
        <v>9.8263888888888706E-3</v>
      </c>
      <c r="AM11" s="6">
        <f t="shared" si="16"/>
        <v>0.72430555555555554</v>
      </c>
      <c r="AN11" s="5">
        <f t="shared" si="17"/>
        <v>0.72430555555555554</v>
      </c>
      <c r="AO11" s="7">
        <v>0</v>
      </c>
      <c r="AP11" s="4">
        <v>0.72569444444444453</v>
      </c>
      <c r="AQ11" s="5">
        <v>0.72856481481481483</v>
      </c>
      <c r="AR11" s="8">
        <f t="shared" si="18"/>
        <v>2.870370370370301E-3</v>
      </c>
      <c r="AS11" s="6">
        <f t="shared" si="19"/>
        <v>0.73958333333333337</v>
      </c>
      <c r="AT11" s="5">
        <f t="shared" si="27"/>
        <v>0.73958333333333337</v>
      </c>
      <c r="AU11" s="7">
        <v>0</v>
      </c>
      <c r="AV11" s="4">
        <v>0.74444444444444446</v>
      </c>
      <c r="AW11" s="5">
        <v>0.74548611111111107</v>
      </c>
      <c r="AX11" s="8">
        <f t="shared" si="20"/>
        <v>1.0416666666666075E-3</v>
      </c>
      <c r="AY11" s="6">
        <f t="shared" si="21"/>
        <v>0.75486111111111109</v>
      </c>
      <c r="AZ11" s="5"/>
      <c r="BA11" s="7"/>
      <c r="BB11" s="9">
        <f t="shared" si="22"/>
        <v>0.81041666666666667</v>
      </c>
      <c r="BC11" s="5"/>
      <c r="BD11" s="7"/>
      <c r="BE11" s="9">
        <f t="shared" si="23"/>
        <v>0.81388888888888888</v>
      </c>
      <c r="BF11" s="5"/>
      <c r="BG11" s="7"/>
      <c r="BH11" s="4">
        <f t="shared" si="24"/>
        <v>2.751157407407423E-2</v>
      </c>
      <c r="BI11" s="5">
        <f t="shared" si="25"/>
        <v>0</v>
      </c>
      <c r="BJ11" s="10">
        <f t="shared" si="26"/>
        <v>2.751157407407423E-2</v>
      </c>
    </row>
    <row r="12" spans="1:62">
      <c r="A12" s="1" t="s">
        <v>91</v>
      </c>
      <c r="B12" s="21">
        <v>5</v>
      </c>
      <c r="C12" s="2" t="s">
        <v>46</v>
      </c>
      <c r="D12" s="2" t="s">
        <v>56</v>
      </c>
      <c r="E12" s="2" t="s">
        <v>64</v>
      </c>
      <c r="F12" s="2" t="s">
        <v>66</v>
      </c>
      <c r="G12" s="3" t="s">
        <v>38</v>
      </c>
      <c r="H12" s="5">
        <v>0.50138888888888899</v>
      </c>
      <c r="I12" s="5">
        <f t="shared" si="0"/>
        <v>0.52916666666666679</v>
      </c>
      <c r="J12" s="6">
        <f t="shared" si="1"/>
        <v>0.52916666666666679</v>
      </c>
      <c r="K12" s="7">
        <v>0</v>
      </c>
      <c r="L12" s="4">
        <v>0.53472222222222199</v>
      </c>
      <c r="M12" s="5">
        <v>0.54430555555555549</v>
      </c>
      <c r="N12" s="8">
        <f t="shared" si="2"/>
        <v>9.5833333333334991E-3</v>
      </c>
      <c r="O12" s="6">
        <f t="shared" si="3"/>
        <v>0.58680555555555536</v>
      </c>
      <c r="P12" s="5">
        <f t="shared" si="4"/>
        <v>0.58680555555555536</v>
      </c>
      <c r="Q12" s="7">
        <v>0</v>
      </c>
      <c r="R12" s="4">
        <v>0.58888888888888902</v>
      </c>
      <c r="S12" s="5">
        <v>0.59182870370370366</v>
      </c>
      <c r="T12" s="8">
        <f t="shared" si="5"/>
        <v>2.9398148148146452E-3</v>
      </c>
      <c r="U12" s="6">
        <f t="shared" si="6"/>
        <v>0.60277777777777786</v>
      </c>
      <c r="V12" s="5">
        <f t="shared" si="7"/>
        <v>0.60277777777777786</v>
      </c>
      <c r="W12" s="7">
        <v>0</v>
      </c>
      <c r="X12" s="4">
        <v>0.60555555555555596</v>
      </c>
      <c r="Y12" s="5">
        <v>0.60660879629629627</v>
      </c>
      <c r="Z12" s="8">
        <f t="shared" si="8"/>
        <v>1.0532407407403133E-3</v>
      </c>
      <c r="AA12" s="6">
        <f t="shared" si="9"/>
        <v>0.61597222222222259</v>
      </c>
      <c r="AB12" s="5">
        <f t="shared" si="10"/>
        <v>0.61597222222222259</v>
      </c>
      <c r="AC12" s="7">
        <v>0</v>
      </c>
      <c r="AD12" s="9">
        <f t="shared" si="11"/>
        <v>0.63680555555555596</v>
      </c>
      <c r="AE12" s="5">
        <f t="shared" si="12"/>
        <v>0.63680555555555596</v>
      </c>
      <c r="AF12" s="7">
        <v>0</v>
      </c>
      <c r="AG12" s="9">
        <f t="shared" si="13"/>
        <v>0.66458333333333375</v>
      </c>
      <c r="AH12" s="5">
        <f t="shared" si="14"/>
        <v>0.66458333333333375</v>
      </c>
      <c r="AI12" s="7">
        <v>0</v>
      </c>
      <c r="AJ12" s="4">
        <v>0.67361111111111105</v>
      </c>
      <c r="AK12" s="5">
        <v>0.68306712962962957</v>
      </c>
      <c r="AL12" s="8">
        <f t="shared" si="15"/>
        <v>9.4560185185185164E-3</v>
      </c>
      <c r="AM12" s="6">
        <f t="shared" si="16"/>
        <v>0.72569444444444442</v>
      </c>
      <c r="AN12" s="5">
        <f t="shared" si="17"/>
        <v>0.72569444444444442</v>
      </c>
      <c r="AO12" s="7">
        <v>0</v>
      </c>
      <c r="AP12" s="4">
        <v>0.72708333333333397</v>
      </c>
      <c r="AQ12" s="5">
        <v>0.73001157407407413</v>
      </c>
      <c r="AR12" s="8">
        <f t="shared" si="18"/>
        <v>2.9282407407401623E-3</v>
      </c>
      <c r="AS12" s="6">
        <f t="shared" si="19"/>
        <v>0.74097222222222281</v>
      </c>
      <c r="AT12" s="5">
        <f t="shared" si="27"/>
        <v>0.74097222222222281</v>
      </c>
      <c r="AU12" s="7">
        <v>0</v>
      </c>
      <c r="AV12" s="4">
        <v>0.74583333333333302</v>
      </c>
      <c r="AW12" s="5">
        <v>0.74692129629629633</v>
      </c>
      <c r="AX12" s="8">
        <f t="shared" si="20"/>
        <v>1.0879629629633181E-3</v>
      </c>
      <c r="AY12" s="6">
        <f t="shared" si="21"/>
        <v>0.75624999999999964</v>
      </c>
      <c r="AZ12" s="5"/>
      <c r="BA12" s="7"/>
      <c r="BB12" s="9">
        <f t="shared" si="22"/>
        <v>0.81180555555555522</v>
      </c>
      <c r="BC12" s="5"/>
      <c r="BD12" s="7"/>
      <c r="BE12" s="9">
        <f t="shared" si="23"/>
        <v>0.81527777777777743</v>
      </c>
      <c r="BF12" s="5"/>
      <c r="BG12" s="7"/>
      <c r="BH12" s="4">
        <f t="shared" si="24"/>
        <v>2.7048611111110454E-2</v>
      </c>
      <c r="BI12" s="5">
        <f t="shared" si="25"/>
        <v>0</v>
      </c>
      <c r="BJ12" s="10">
        <f t="shared" si="26"/>
        <v>2.7048611111110454E-2</v>
      </c>
    </row>
    <row r="13" spans="1:62">
      <c r="A13" s="1" t="s">
        <v>91</v>
      </c>
      <c r="B13" s="21">
        <v>3</v>
      </c>
      <c r="C13" s="2" t="s">
        <v>47</v>
      </c>
      <c r="D13" s="2" t="s">
        <v>57</v>
      </c>
      <c r="E13" s="2" t="s">
        <v>60</v>
      </c>
      <c r="F13" s="2" t="s">
        <v>66</v>
      </c>
      <c r="G13" s="3" t="s">
        <v>38</v>
      </c>
      <c r="H13" s="5">
        <v>0.50416666666666698</v>
      </c>
      <c r="I13" s="5">
        <f>+J13</f>
        <v>0.53194444444444478</v>
      </c>
      <c r="J13" s="6">
        <f>+H13+(40*60/86400)</f>
        <v>0.53194444444444478</v>
      </c>
      <c r="K13" s="7">
        <v>0</v>
      </c>
      <c r="L13" s="4">
        <v>0.53749999999999998</v>
      </c>
      <c r="M13" s="5">
        <v>0.54721064814814813</v>
      </c>
      <c r="N13" s="8">
        <f>+M13-L13</f>
        <v>9.7106481481481488E-3</v>
      </c>
      <c r="O13" s="6">
        <f>+L13+(75*60/86400)</f>
        <v>0.58958333333333335</v>
      </c>
      <c r="P13" s="5">
        <f>+O13</f>
        <v>0.58958333333333335</v>
      </c>
      <c r="Q13" s="7">
        <v>0</v>
      </c>
      <c r="R13" s="4">
        <v>0.59166666666666701</v>
      </c>
      <c r="S13" s="5">
        <v>0.59467592592592589</v>
      </c>
      <c r="T13" s="8">
        <f>+S13-R13</f>
        <v>3.0092592592588785E-3</v>
      </c>
      <c r="U13" s="6">
        <f>+R13+(20*60/86400)</f>
        <v>0.60555555555555585</v>
      </c>
      <c r="V13" s="5">
        <f>+U13</f>
        <v>0.60555555555555585</v>
      </c>
      <c r="W13" s="7">
        <v>0</v>
      </c>
      <c r="X13" s="4">
        <v>0.6069444444444444</v>
      </c>
      <c r="Y13" s="5">
        <v>0.6080092592592593</v>
      </c>
      <c r="Z13" s="8">
        <f>+Y13-X13</f>
        <v>1.0648148148149073E-3</v>
      </c>
      <c r="AA13" s="6">
        <f>+X13+(15*60/86400)</f>
        <v>0.61736111111111103</v>
      </c>
      <c r="AB13" s="5">
        <f>+AA13</f>
        <v>0.61736111111111103</v>
      </c>
      <c r="AC13" s="7">
        <v>0</v>
      </c>
      <c r="AD13" s="9">
        <f>+AA13+(30*60/86400)</f>
        <v>0.6381944444444444</v>
      </c>
      <c r="AE13" s="5">
        <f>+AD13</f>
        <v>0.6381944444444444</v>
      </c>
      <c r="AF13" s="7">
        <v>0</v>
      </c>
      <c r="AG13" s="9">
        <f>+AD13+(40*60/86400)</f>
        <v>0.66597222222222219</v>
      </c>
      <c r="AH13" s="5">
        <f>+AG13</f>
        <v>0.66597222222222219</v>
      </c>
      <c r="AI13" s="7">
        <v>0</v>
      </c>
      <c r="AJ13" s="4">
        <v>0.67499999999999993</v>
      </c>
      <c r="AK13" s="5">
        <v>0.68472222222222223</v>
      </c>
      <c r="AL13" s="8">
        <f>+AK13-AJ13</f>
        <v>9.7222222222222987E-3</v>
      </c>
      <c r="AM13" s="6">
        <f>+AJ13+(75*60/86400)</f>
        <v>0.7270833333333333</v>
      </c>
      <c r="AN13" s="5">
        <f>+AM13</f>
        <v>0.7270833333333333</v>
      </c>
      <c r="AO13" s="7">
        <v>0</v>
      </c>
      <c r="AP13" s="4">
        <v>0.72847222222222296</v>
      </c>
      <c r="AQ13" s="5">
        <v>0.73143518518518524</v>
      </c>
      <c r="AR13" s="8">
        <f t="shared" si="18"/>
        <v>2.9629629629622789E-3</v>
      </c>
      <c r="AS13" s="6">
        <f t="shared" si="19"/>
        <v>0.7423611111111118</v>
      </c>
      <c r="AT13" s="5">
        <f t="shared" si="27"/>
        <v>0.7423611111111118</v>
      </c>
      <c r="AU13" s="7">
        <v>0</v>
      </c>
      <c r="AV13" s="4">
        <v>0.74722222222222201</v>
      </c>
      <c r="AW13" s="5">
        <v>0.74829861111111118</v>
      </c>
      <c r="AX13" s="8">
        <f>+AW13-AV13</f>
        <v>1.0763888888891682E-3</v>
      </c>
      <c r="AY13" s="6">
        <f>+AV13+(15*60/86400)</f>
        <v>0.75763888888888864</v>
      </c>
      <c r="AZ13" s="5"/>
      <c r="BA13" s="7"/>
      <c r="BB13" s="9">
        <f>+AY13+(80*60/86400)</f>
        <v>0.81319444444444422</v>
      </c>
      <c r="BC13" s="5"/>
      <c r="BD13" s="7"/>
      <c r="BE13" s="9">
        <f>+BB13+(5*60/86400)</f>
        <v>0.81666666666666643</v>
      </c>
      <c r="BF13" s="5"/>
      <c r="BG13" s="7"/>
      <c r="BH13" s="4">
        <f>+N13+T13+Z13+AL13+AR13+AX13</f>
        <v>2.754629629629568E-2</v>
      </c>
      <c r="BI13" s="5">
        <f>+K13+Q13+W13+AC13+AF13+AO13+AU13+BA13+BD13+BG13</f>
        <v>0</v>
      </c>
      <c r="BJ13" s="10">
        <f>+BH13+BI13</f>
        <v>2.754629629629568E-2</v>
      </c>
    </row>
    <row r="14" spans="1:62">
      <c r="A14" s="1" t="s">
        <v>91</v>
      </c>
      <c r="B14" s="21">
        <v>4</v>
      </c>
      <c r="C14" s="2" t="s">
        <v>48</v>
      </c>
      <c r="D14" s="2" t="s">
        <v>58</v>
      </c>
      <c r="E14" s="2" t="s">
        <v>65</v>
      </c>
      <c r="F14" s="2" t="s">
        <v>66</v>
      </c>
      <c r="G14" s="3" t="s">
        <v>68</v>
      </c>
      <c r="H14" s="5">
        <v>0.50277777777777799</v>
      </c>
      <c r="I14" s="5">
        <f t="shared" si="0"/>
        <v>0.53055555555555578</v>
      </c>
      <c r="J14" s="6">
        <f t="shared" si="1"/>
        <v>0.53055555555555578</v>
      </c>
      <c r="K14" s="7">
        <v>0</v>
      </c>
      <c r="L14" s="4">
        <v>0.53611111111111098</v>
      </c>
      <c r="M14" s="5">
        <v>0.54564814814814822</v>
      </c>
      <c r="N14" s="8">
        <f t="shared" si="2"/>
        <v>9.5370370370372326E-3</v>
      </c>
      <c r="O14" s="6">
        <f t="shared" si="3"/>
        <v>0.58819444444444435</v>
      </c>
      <c r="P14" s="5">
        <f t="shared" si="4"/>
        <v>0.58819444444444435</v>
      </c>
      <c r="Q14" s="7">
        <v>0</v>
      </c>
      <c r="R14" s="4">
        <v>0.59027777777777801</v>
      </c>
      <c r="S14" s="5">
        <v>0.60275462962962967</v>
      </c>
      <c r="T14" s="8">
        <f>+S14-R14</f>
        <v>1.2476851851851656E-2</v>
      </c>
      <c r="U14" s="6">
        <f t="shared" si="6"/>
        <v>0.60416666666666685</v>
      </c>
      <c r="V14" s="22">
        <v>0.60555555555555551</v>
      </c>
      <c r="W14" s="23">
        <v>2.3148148148148146E-4</v>
      </c>
      <c r="X14" s="4">
        <v>0.60833333333333328</v>
      </c>
      <c r="Y14" s="5">
        <v>0.60938657407407404</v>
      </c>
      <c r="Z14" s="8">
        <f t="shared" si="8"/>
        <v>1.0532407407407574E-3</v>
      </c>
      <c r="AA14" s="6">
        <f t="shared" si="9"/>
        <v>0.61874999999999991</v>
      </c>
      <c r="AB14" s="5">
        <f t="shared" si="10"/>
        <v>0.61874999999999991</v>
      </c>
      <c r="AC14" s="7">
        <v>0</v>
      </c>
      <c r="AD14" s="9">
        <f t="shared" si="11"/>
        <v>0.63958333333333328</v>
      </c>
      <c r="AE14" s="5">
        <f t="shared" si="12"/>
        <v>0.63958333333333328</v>
      </c>
      <c r="AF14" s="7">
        <v>0</v>
      </c>
      <c r="AG14" s="9">
        <f t="shared" si="13"/>
        <v>0.66736111111111107</v>
      </c>
      <c r="AH14" s="5">
        <f t="shared" si="14"/>
        <v>0.66736111111111107</v>
      </c>
      <c r="AI14" s="7">
        <v>0</v>
      </c>
      <c r="AJ14" s="4">
        <v>0.67638888888888893</v>
      </c>
      <c r="AK14" s="5">
        <v>0.68627314814814822</v>
      </c>
      <c r="AL14" s="8">
        <f t="shared" si="15"/>
        <v>9.8842592592592871E-3</v>
      </c>
      <c r="AM14" s="6">
        <f t="shared" si="16"/>
        <v>0.7284722222222223</v>
      </c>
      <c r="AN14" s="5">
        <f t="shared" si="17"/>
        <v>0.7284722222222223</v>
      </c>
      <c r="AO14" s="7">
        <v>0</v>
      </c>
      <c r="AP14" s="25">
        <v>0.72986111111111107</v>
      </c>
      <c r="AQ14" s="5">
        <v>0.73289351851851858</v>
      </c>
      <c r="AR14" s="8">
        <f t="shared" si="18"/>
        <v>3.0324074074075114E-3</v>
      </c>
      <c r="AS14" s="6">
        <f t="shared" si="19"/>
        <v>0.74374999999999991</v>
      </c>
      <c r="AT14" s="5">
        <f t="shared" si="27"/>
        <v>0.74374999999999991</v>
      </c>
      <c r="AU14" s="7">
        <v>0</v>
      </c>
      <c r="AV14" s="4">
        <v>0.74861111111111101</v>
      </c>
      <c r="AW14" s="5">
        <v>0.74973379629629633</v>
      </c>
      <c r="AX14" s="8">
        <f t="shared" si="20"/>
        <v>1.1226851851853237E-3</v>
      </c>
      <c r="AY14" s="6">
        <f t="shared" si="21"/>
        <v>0.75902777777777763</v>
      </c>
      <c r="AZ14" s="5"/>
      <c r="BA14" s="7"/>
      <c r="BB14" s="9">
        <f t="shared" si="22"/>
        <v>0.81458333333333321</v>
      </c>
      <c r="BC14" s="5"/>
      <c r="BD14" s="7"/>
      <c r="BE14" s="9">
        <f t="shared" si="23"/>
        <v>0.81805555555555542</v>
      </c>
      <c r="BF14" s="5"/>
      <c r="BG14" s="7"/>
      <c r="BH14" s="4">
        <f t="shared" si="24"/>
        <v>3.7106481481481768E-2</v>
      </c>
      <c r="BI14" s="5">
        <f t="shared" si="25"/>
        <v>2.3148148148148146E-4</v>
      </c>
      <c r="BJ14" s="10">
        <f t="shared" si="26"/>
        <v>3.7337962962963246E-2</v>
      </c>
    </row>
    <row r="15" spans="1:62">
      <c r="A15" s="1" t="s">
        <v>91</v>
      </c>
      <c r="B15" s="21">
        <v>2</v>
      </c>
      <c r="C15" s="2" t="s">
        <v>42</v>
      </c>
      <c r="D15" s="2" t="s">
        <v>52</v>
      </c>
      <c r="E15" s="2" t="s">
        <v>62</v>
      </c>
      <c r="F15" s="2" t="s">
        <v>66</v>
      </c>
      <c r="G15" s="3" t="s">
        <v>67</v>
      </c>
      <c r="H15" s="5">
        <v>0.50555555555555598</v>
      </c>
      <c r="I15" s="5">
        <f t="shared" si="0"/>
        <v>0.53333333333333377</v>
      </c>
      <c r="J15" s="6">
        <f t="shared" si="1"/>
        <v>0.53333333333333377</v>
      </c>
      <c r="K15" s="7">
        <v>0</v>
      </c>
      <c r="L15" s="4">
        <v>0.53888888888888897</v>
      </c>
      <c r="M15" s="5">
        <v>0.54879629629629634</v>
      </c>
      <c r="N15" s="8">
        <f t="shared" si="2"/>
        <v>9.9074074074073648E-3</v>
      </c>
      <c r="O15" s="6">
        <f t="shared" si="3"/>
        <v>0.59097222222222234</v>
      </c>
      <c r="P15" s="5">
        <f t="shared" si="4"/>
        <v>0.59097222222222234</v>
      </c>
      <c r="Q15" s="7">
        <v>0</v>
      </c>
      <c r="R15" s="4">
        <v>0.593055555555556</v>
      </c>
      <c r="S15" s="5">
        <v>0.59597222222222224</v>
      </c>
      <c r="T15" s="8">
        <f t="shared" si="5"/>
        <v>2.9166666666662344E-3</v>
      </c>
      <c r="U15" s="6">
        <f t="shared" si="6"/>
        <v>0.60694444444444484</v>
      </c>
      <c r="V15" s="5">
        <f t="shared" ref="V15:V23" si="28">+U15</f>
        <v>0.60694444444444484</v>
      </c>
      <c r="W15" s="7">
        <v>0</v>
      </c>
      <c r="X15" s="4">
        <v>0.60972222222222217</v>
      </c>
      <c r="Y15" s="5">
        <v>0.61078703703703707</v>
      </c>
      <c r="Z15" s="8">
        <f t="shared" si="8"/>
        <v>1.0648148148149073E-3</v>
      </c>
      <c r="AA15" s="6">
        <f t="shared" si="9"/>
        <v>0.6201388888888888</v>
      </c>
      <c r="AB15" s="5">
        <f t="shared" si="10"/>
        <v>0.6201388888888888</v>
      </c>
      <c r="AC15" s="7">
        <v>0</v>
      </c>
      <c r="AD15" s="9">
        <f t="shared" si="11"/>
        <v>0.64097222222222217</v>
      </c>
      <c r="AE15" s="5">
        <f t="shared" si="12"/>
        <v>0.64097222222222217</v>
      </c>
      <c r="AF15" s="7">
        <v>0</v>
      </c>
      <c r="AG15" s="9">
        <f t="shared" si="13"/>
        <v>0.66874999999999996</v>
      </c>
      <c r="AH15" s="5">
        <f t="shared" si="14"/>
        <v>0.66874999999999996</v>
      </c>
      <c r="AI15" s="7">
        <v>0</v>
      </c>
      <c r="AJ15" s="4">
        <v>0.6777777777777777</v>
      </c>
      <c r="AK15" s="5">
        <v>0.68724537037037037</v>
      </c>
      <c r="AL15" s="8">
        <f t="shared" si="15"/>
        <v>9.4675925925926663E-3</v>
      </c>
      <c r="AM15" s="6">
        <f t="shared" si="16"/>
        <v>0.72986111111111107</v>
      </c>
      <c r="AN15" s="5">
        <f t="shared" si="17"/>
        <v>0.72986111111111107</v>
      </c>
      <c r="AO15" s="7">
        <v>0</v>
      </c>
      <c r="AP15" s="4">
        <v>0.73125000000000007</v>
      </c>
      <c r="AQ15" s="5">
        <v>0.73412037037037037</v>
      </c>
      <c r="AR15" s="8">
        <f t="shared" si="18"/>
        <v>2.870370370370301E-3</v>
      </c>
      <c r="AS15" s="6">
        <f t="shared" si="19"/>
        <v>0.74513888888888891</v>
      </c>
      <c r="AT15" s="5">
        <f t="shared" si="27"/>
        <v>0.74513888888888891</v>
      </c>
      <c r="AU15" s="7">
        <v>0</v>
      </c>
      <c r="AV15" s="4">
        <v>0.75</v>
      </c>
      <c r="AW15" s="5">
        <v>0.75109953703703702</v>
      </c>
      <c r="AX15" s="8">
        <f t="shared" si="20"/>
        <v>1.0995370370370239E-3</v>
      </c>
      <c r="AY15" s="6">
        <f t="shared" si="21"/>
        <v>0.76041666666666663</v>
      </c>
      <c r="AZ15" s="5"/>
      <c r="BA15" s="7"/>
      <c r="BB15" s="9">
        <f t="shared" si="22"/>
        <v>0.81597222222222221</v>
      </c>
      <c r="BC15" s="5"/>
      <c r="BD15" s="7"/>
      <c r="BE15" s="9">
        <f t="shared" si="23"/>
        <v>0.81944444444444442</v>
      </c>
      <c r="BF15" s="5"/>
      <c r="BG15" s="7"/>
      <c r="BH15" s="4">
        <f t="shared" si="24"/>
        <v>2.7326388888888498E-2</v>
      </c>
      <c r="BI15" s="5">
        <f t="shared" si="25"/>
        <v>0</v>
      </c>
      <c r="BJ15" s="10">
        <f t="shared" si="26"/>
        <v>2.7326388888888498E-2</v>
      </c>
    </row>
    <row r="16" spans="1:62">
      <c r="A16" s="1" t="s">
        <v>91</v>
      </c>
      <c r="B16" s="21">
        <v>1</v>
      </c>
      <c r="C16" s="2" t="s">
        <v>41</v>
      </c>
      <c r="D16" s="2" t="s">
        <v>51</v>
      </c>
      <c r="E16" s="2" t="s">
        <v>61</v>
      </c>
      <c r="F16" s="2" t="s">
        <v>66</v>
      </c>
      <c r="G16" s="3" t="s">
        <v>39</v>
      </c>
      <c r="H16" s="5">
        <v>0.50694444444444398</v>
      </c>
      <c r="I16" s="5">
        <f t="shared" si="0"/>
        <v>0.53472222222222177</v>
      </c>
      <c r="J16" s="6">
        <f t="shared" si="1"/>
        <v>0.53472222222222177</v>
      </c>
      <c r="K16" s="7">
        <v>0</v>
      </c>
      <c r="L16" s="4">
        <v>0.54027777777777797</v>
      </c>
      <c r="M16" s="5">
        <v>0.55005787037037035</v>
      </c>
      <c r="N16" s="8">
        <f t="shared" si="2"/>
        <v>9.7800925925923821E-3</v>
      </c>
      <c r="O16" s="6">
        <f t="shared" si="3"/>
        <v>0.59236111111111134</v>
      </c>
      <c r="P16" s="5">
        <f t="shared" si="4"/>
        <v>0.59236111111111134</v>
      </c>
      <c r="Q16" s="7">
        <v>0</v>
      </c>
      <c r="R16" s="4">
        <v>0.594444444444444</v>
      </c>
      <c r="S16" s="5">
        <v>0.59745370370370365</v>
      </c>
      <c r="T16" s="8">
        <f t="shared" si="5"/>
        <v>3.0092592592596556E-3</v>
      </c>
      <c r="U16" s="6">
        <f t="shared" si="6"/>
        <v>0.60833333333333284</v>
      </c>
      <c r="V16" s="5">
        <f t="shared" si="28"/>
        <v>0.60833333333333284</v>
      </c>
      <c r="W16" s="7">
        <v>0</v>
      </c>
      <c r="X16" s="4">
        <v>0.61111111111111105</v>
      </c>
      <c r="Y16" s="5">
        <v>0.61219907407407403</v>
      </c>
      <c r="Z16" s="8">
        <f t="shared" si="8"/>
        <v>1.087962962962985E-3</v>
      </c>
      <c r="AA16" s="6">
        <f t="shared" si="9"/>
        <v>0.62152777777777768</v>
      </c>
      <c r="AB16" s="5">
        <f t="shared" si="10"/>
        <v>0.62152777777777768</v>
      </c>
      <c r="AC16" s="7">
        <v>0</v>
      </c>
      <c r="AD16" s="9">
        <f t="shared" si="11"/>
        <v>0.64236111111111105</v>
      </c>
      <c r="AE16" s="5">
        <f t="shared" si="12"/>
        <v>0.64236111111111105</v>
      </c>
      <c r="AF16" s="7">
        <v>0</v>
      </c>
      <c r="AG16" s="9">
        <f t="shared" si="13"/>
        <v>0.67013888888888884</v>
      </c>
      <c r="AH16" s="5">
        <f t="shared" si="14"/>
        <v>0.67013888888888884</v>
      </c>
      <c r="AI16" s="7">
        <v>0</v>
      </c>
      <c r="AJ16" s="4">
        <v>0.6791666666666667</v>
      </c>
      <c r="AK16" s="5">
        <v>0.68873842592592593</v>
      </c>
      <c r="AL16" s="8">
        <f t="shared" si="15"/>
        <v>9.5717592592592382E-3</v>
      </c>
      <c r="AM16" s="6">
        <f t="shared" si="16"/>
        <v>0.73125000000000007</v>
      </c>
      <c r="AN16" s="5">
        <f t="shared" si="17"/>
        <v>0.73125000000000007</v>
      </c>
      <c r="AO16" s="7">
        <v>0</v>
      </c>
      <c r="AP16" s="4">
        <v>0.73263888888888884</v>
      </c>
      <c r="AQ16" s="5">
        <v>0.73563657407407401</v>
      </c>
      <c r="AR16" s="8">
        <f t="shared" si="18"/>
        <v>2.9976851851851727E-3</v>
      </c>
      <c r="AS16" s="6">
        <f t="shared" si="19"/>
        <v>0.74652777777777768</v>
      </c>
      <c r="AT16" s="5">
        <f t="shared" si="27"/>
        <v>0.74652777777777768</v>
      </c>
      <c r="AU16" s="7">
        <v>0</v>
      </c>
      <c r="AV16" s="4">
        <v>0.75138888888888899</v>
      </c>
      <c r="AW16" s="5">
        <v>0.75253472222222229</v>
      </c>
      <c r="AX16" s="8">
        <f t="shared" si="20"/>
        <v>1.1458333333332904E-3</v>
      </c>
      <c r="AY16" s="6">
        <f t="shared" si="21"/>
        <v>0.76180555555555562</v>
      </c>
      <c r="AZ16" s="5"/>
      <c r="BA16" s="7"/>
      <c r="BB16" s="9">
        <f t="shared" si="22"/>
        <v>0.8173611111111112</v>
      </c>
      <c r="BC16" s="5"/>
      <c r="BD16" s="7"/>
      <c r="BE16" s="9">
        <f t="shared" si="23"/>
        <v>0.82083333333333341</v>
      </c>
      <c r="BF16" s="5"/>
      <c r="BG16" s="7"/>
      <c r="BH16" s="4">
        <f t="shared" si="24"/>
        <v>2.7592592592592724E-2</v>
      </c>
      <c r="BI16" s="5">
        <f t="shared" si="25"/>
        <v>0</v>
      </c>
      <c r="BJ16" s="10">
        <f t="shared" si="26"/>
        <v>2.7592592592592724E-2</v>
      </c>
    </row>
    <row r="17" spans="1:62">
      <c r="A17" s="1" t="s">
        <v>91</v>
      </c>
      <c r="B17" s="21">
        <v>28</v>
      </c>
      <c r="C17" s="2" t="s">
        <v>73</v>
      </c>
      <c r="D17" s="2" t="s">
        <v>81</v>
      </c>
      <c r="E17" s="2" t="s">
        <v>85</v>
      </c>
      <c r="F17" s="2" t="s">
        <v>87</v>
      </c>
      <c r="G17" s="3" t="s">
        <v>38</v>
      </c>
      <c r="H17" s="5">
        <v>0.50833333333333297</v>
      </c>
      <c r="I17" s="5">
        <f t="shared" si="0"/>
        <v>0.53611111111111076</v>
      </c>
      <c r="J17" s="6">
        <f t="shared" si="1"/>
        <v>0.53611111111111076</v>
      </c>
      <c r="K17" s="7">
        <v>0</v>
      </c>
      <c r="L17" s="4">
        <v>0.54166666666666696</v>
      </c>
      <c r="M17" s="5">
        <v>0.55157407407407411</v>
      </c>
      <c r="N17" s="8">
        <f t="shared" si="2"/>
        <v>9.9074074074071428E-3</v>
      </c>
      <c r="O17" s="6">
        <f t="shared" si="3"/>
        <v>0.59375000000000033</v>
      </c>
      <c r="P17" s="5">
        <f t="shared" si="4"/>
        <v>0.59375000000000033</v>
      </c>
      <c r="Q17" s="7">
        <v>0</v>
      </c>
      <c r="R17" s="4">
        <v>0.59583333333333299</v>
      </c>
      <c r="S17" s="5">
        <v>0.59881944444444446</v>
      </c>
      <c r="T17" s="8">
        <f t="shared" si="5"/>
        <v>2.9861111111114669E-3</v>
      </c>
      <c r="U17" s="6">
        <f t="shared" si="6"/>
        <v>0.60972222222222183</v>
      </c>
      <c r="V17" s="5">
        <f t="shared" si="28"/>
        <v>0.60972222222222183</v>
      </c>
      <c r="W17" s="7">
        <v>0</v>
      </c>
      <c r="X17" s="4">
        <v>0.61250000000000004</v>
      </c>
      <c r="Y17" s="5">
        <v>0.61359953703703707</v>
      </c>
      <c r="Z17" s="8">
        <f t="shared" si="8"/>
        <v>1.0995370370370239E-3</v>
      </c>
      <c r="AA17" s="6">
        <f t="shared" si="9"/>
        <v>0.62291666666666667</v>
      </c>
      <c r="AB17" s="5">
        <f t="shared" si="10"/>
        <v>0.62291666666666667</v>
      </c>
      <c r="AC17" s="7">
        <v>0</v>
      </c>
      <c r="AD17" s="9">
        <f t="shared" si="11"/>
        <v>0.64375000000000004</v>
      </c>
      <c r="AE17" s="5">
        <f>+AD17</f>
        <v>0.64375000000000004</v>
      </c>
      <c r="AF17" s="7">
        <v>0</v>
      </c>
      <c r="AG17" s="9">
        <f t="shared" si="13"/>
        <v>0.67152777777777783</v>
      </c>
      <c r="AH17" s="5">
        <f t="shared" si="14"/>
        <v>0.67152777777777783</v>
      </c>
      <c r="AI17" s="7">
        <v>0</v>
      </c>
      <c r="AJ17" s="4">
        <v>0.68055555555555602</v>
      </c>
      <c r="AK17" s="5">
        <v>0.69017361111111108</v>
      </c>
      <c r="AL17" s="8">
        <f t="shared" si="15"/>
        <v>9.6180555555550606E-3</v>
      </c>
      <c r="AM17" s="6">
        <f t="shared" si="16"/>
        <v>0.73263888888888939</v>
      </c>
      <c r="AN17" s="5">
        <f t="shared" si="17"/>
        <v>0.73263888888888939</v>
      </c>
      <c r="AO17" s="7">
        <v>0</v>
      </c>
      <c r="AP17" s="4">
        <v>0.73402777777777783</v>
      </c>
      <c r="AQ17" s="5">
        <v>0.73694444444444451</v>
      </c>
      <c r="AR17" s="8">
        <f t="shared" si="18"/>
        <v>2.9166666666666785E-3</v>
      </c>
      <c r="AS17" s="6">
        <f t="shared" si="19"/>
        <v>0.74791666666666667</v>
      </c>
      <c r="AT17" s="5">
        <f t="shared" si="27"/>
        <v>0.74791666666666667</v>
      </c>
      <c r="AU17" s="7">
        <v>0</v>
      </c>
      <c r="AV17" s="4">
        <v>0.75277777777777799</v>
      </c>
      <c r="AW17" s="5">
        <v>0.75388888888888894</v>
      </c>
      <c r="AX17" s="8">
        <f t="shared" si="20"/>
        <v>1.1111111111109517E-3</v>
      </c>
      <c r="AY17" s="6">
        <f t="shared" si="21"/>
        <v>0.76319444444444462</v>
      </c>
      <c r="AZ17" s="5"/>
      <c r="BA17" s="7"/>
      <c r="BB17" s="9">
        <f t="shared" si="22"/>
        <v>0.8187500000000002</v>
      </c>
      <c r="BC17" s="5"/>
      <c r="BD17" s="7"/>
      <c r="BE17" s="9">
        <f t="shared" si="23"/>
        <v>0.82222222222222241</v>
      </c>
      <c r="BF17" s="5"/>
      <c r="BG17" s="7"/>
      <c r="BH17" s="4">
        <f t="shared" si="24"/>
        <v>2.7638888888888324E-2</v>
      </c>
      <c r="BI17" s="5">
        <f t="shared" si="25"/>
        <v>0</v>
      </c>
      <c r="BJ17" s="10">
        <f t="shared" si="26"/>
        <v>2.7638888888888324E-2</v>
      </c>
    </row>
    <row r="18" spans="1:62">
      <c r="A18" s="1" t="s">
        <v>91</v>
      </c>
      <c r="B18" s="21">
        <v>29</v>
      </c>
      <c r="C18" s="2" t="s">
        <v>69</v>
      </c>
      <c r="D18" s="2" t="s">
        <v>77</v>
      </c>
      <c r="E18" s="2" t="s">
        <v>85</v>
      </c>
      <c r="F18" s="2" t="s">
        <v>87</v>
      </c>
      <c r="G18" s="3" t="s">
        <v>39</v>
      </c>
      <c r="H18" s="5">
        <v>0.50972222222222197</v>
      </c>
      <c r="I18" s="5">
        <f t="shared" si="0"/>
        <v>0.53749999999999976</v>
      </c>
      <c r="J18" s="6">
        <f t="shared" si="1"/>
        <v>0.53749999999999976</v>
      </c>
      <c r="K18" s="7">
        <v>0</v>
      </c>
      <c r="L18" s="4">
        <v>0.54305555555555596</v>
      </c>
      <c r="M18" s="5">
        <v>0.55231481481481481</v>
      </c>
      <c r="N18" s="8">
        <f t="shared" si="2"/>
        <v>9.2592592592588563E-3</v>
      </c>
      <c r="O18" s="6">
        <f t="shared" si="3"/>
        <v>0.59513888888888933</v>
      </c>
      <c r="P18" s="5">
        <f t="shared" si="4"/>
        <v>0.59513888888888933</v>
      </c>
      <c r="Q18" s="7">
        <v>0</v>
      </c>
      <c r="R18" s="4">
        <v>0.59722222222222199</v>
      </c>
      <c r="S18" s="5">
        <v>0.60008101851851847</v>
      </c>
      <c r="T18" s="8">
        <f t="shared" si="5"/>
        <v>2.8587962962964841E-3</v>
      </c>
      <c r="U18" s="6">
        <f t="shared" si="6"/>
        <v>0.61111111111111083</v>
      </c>
      <c r="V18" s="5">
        <f t="shared" si="28"/>
        <v>0.61111111111111083</v>
      </c>
      <c r="W18" s="7">
        <v>0</v>
      </c>
      <c r="X18" s="4">
        <v>0.61388888888888904</v>
      </c>
      <c r="Y18" s="5">
        <v>0.61490740740740735</v>
      </c>
      <c r="Z18" s="8">
        <f t="shared" si="8"/>
        <v>1.0185185185183077E-3</v>
      </c>
      <c r="AA18" s="6">
        <f t="shared" si="9"/>
        <v>0.62430555555555567</v>
      </c>
      <c r="AB18" s="5">
        <f t="shared" si="10"/>
        <v>0.62430555555555567</v>
      </c>
      <c r="AC18" s="7">
        <v>0</v>
      </c>
      <c r="AD18" s="9">
        <f t="shared" si="11"/>
        <v>0.64513888888888904</v>
      </c>
      <c r="AE18" s="5">
        <f t="shared" si="12"/>
        <v>0.64513888888888904</v>
      </c>
      <c r="AF18" s="7">
        <v>0</v>
      </c>
      <c r="AG18" s="9">
        <f t="shared" si="13"/>
        <v>0.67291666666666683</v>
      </c>
      <c r="AH18" s="5">
        <f t="shared" si="14"/>
        <v>0.67291666666666683</v>
      </c>
      <c r="AI18" s="7">
        <v>0</v>
      </c>
      <c r="AJ18" s="4">
        <v>0.68194444444444502</v>
      </c>
      <c r="AK18" s="5">
        <v>0.69106481481481474</v>
      </c>
      <c r="AL18" s="8">
        <f t="shared" si="15"/>
        <v>9.1203703703697236E-3</v>
      </c>
      <c r="AM18" s="6">
        <f t="shared" si="16"/>
        <v>0.73402777777777839</v>
      </c>
      <c r="AN18" s="5">
        <f t="shared" si="17"/>
        <v>0.73402777777777839</v>
      </c>
      <c r="AO18" s="7">
        <v>0</v>
      </c>
      <c r="AP18" s="4">
        <v>0.73541666666666661</v>
      </c>
      <c r="AQ18" s="5">
        <v>0.73815972222222215</v>
      </c>
      <c r="AR18" s="8">
        <f t="shared" si="18"/>
        <v>2.7430555555555403E-3</v>
      </c>
      <c r="AS18" s="6">
        <f t="shared" si="19"/>
        <v>0.74930555555555545</v>
      </c>
      <c r="AT18" s="5">
        <f t="shared" si="27"/>
        <v>0.74930555555555545</v>
      </c>
      <c r="AU18" s="7">
        <v>0</v>
      </c>
      <c r="AV18" s="4">
        <v>0.75416666666666698</v>
      </c>
      <c r="AW18" s="5">
        <v>0.75519675925925922</v>
      </c>
      <c r="AX18" s="8">
        <f t="shared" si="20"/>
        <v>1.0300925925922355E-3</v>
      </c>
      <c r="AY18" s="6">
        <f t="shared" si="21"/>
        <v>0.76458333333333361</v>
      </c>
      <c r="AZ18" s="5"/>
      <c r="BA18" s="7"/>
      <c r="BB18" s="9">
        <f t="shared" si="22"/>
        <v>0.82013888888888919</v>
      </c>
      <c r="BC18" s="5"/>
      <c r="BD18" s="7"/>
      <c r="BE18" s="9">
        <f t="shared" si="23"/>
        <v>0.8236111111111114</v>
      </c>
      <c r="BF18" s="5"/>
      <c r="BG18" s="7"/>
      <c r="BH18" s="4">
        <f t="shared" si="24"/>
        <v>2.6030092592591147E-2</v>
      </c>
      <c r="BI18" s="5">
        <f t="shared" si="25"/>
        <v>0</v>
      </c>
      <c r="BJ18" s="10">
        <f t="shared" si="26"/>
        <v>2.6030092592591147E-2</v>
      </c>
    </row>
    <row r="19" spans="1:62">
      <c r="A19" s="1" t="s">
        <v>91</v>
      </c>
      <c r="B19" s="21">
        <v>30</v>
      </c>
      <c r="C19" s="2" t="s">
        <v>72</v>
      </c>
      <c r="D19" s="2" t="s">
        <v>80</v>
      </c>
      <c r="E19" s="2" t="s">
        <v>86</v>
      </c>
      <c r="F19" s="2" t="s">
        <v>87</v>
      </c>
      <c r="G19" s="3" t="s">
        <v>89</v>
      </c>
      <c r="H19" s="5">
        <v>0.51111111111111096</v>
      </c>
      <c r="I19" s="5">
        <f t="shared" si="0"/>
        <v>0.53888888888888875</v>
      </c>
      <c r="J19" s="6">
        <f t="shared" si="1"/>
        <v>0.53888888888888875</v>
      </c>
      <c r="K19" s="7">
        <v>0</v>
      </c>
      <c r="L19" s="4">
        <v>0.54444444444444395</v>
      </c>
      <c r="M19" s="5">
        <v>0.55347222222222225</v>
      </c>
      <c r="N19" s="8">
        <f t="shared" si="2"/>
        <v>9.0277777777783008E-3</v>
      </c>
      <c r="O19" s="6">
        <f t="shared" si="3"/>
        <v>0.59652777777777732</v>
      </c>
      <c r="P19" s="5">
        <f t="shared" si="4"/>
        <v>0.59652777777777732</v>
      </c>
      <c r="Q19" s="7">
        <v>0</v>
      </c>
      <c r="R19" s="4">
        <v>0.59861111111111098</v>
      </c>
      <c r="S19" s="5">
        <v>0.60141203703703705</v>
      </c>
      <c r="T19" s="8">
        <f t="shared" si="5"/>
        <v>2.8009259259260677E-3</v>
      </c>
      <c r="U19" s="6">
        <f t="shared" si="6"/>
        <v>0.61249999999999982</v>
      </c>
      <c r="V19" s="5">
        <f t="shared" si="28"/>
        <v>0.61249999999999982</v>
      </c>
      <c r="W19" s="7">
        <v>0</v>
      </c>
      <c r="X19" s="4">
        <v>0.61527777777777803</v>
      </c>
      <c r="Y19" s="5">
        <v>0.61630787037037038</v>
      </c>
      <c r="Z19" s="8">
        <f t="shared" si="8"/>
        <v>1.0300925925923465E-3</v>
      </c>
      <c r="AA19" s="6">
        <f t="shared" si="9"/>
        <v>0.62569444444444466</v>
      </c>
      <c r="AB19" s="5">
        <f t="shared" si="10"/>
        <v>0.62569444444444466</v>
      </c>
      <c r="AC19" s="7">
        <v>0</v>
      </c>
      <c r="AD19" s="9">
        <f t="shared" si="11"/>
        <v>0.64652777777777803</v>
      </c>
      <c r="AE19" s="5">
        <f t="shared" si="12"/>
        <v>0.64652777777777803</v>
      </c>
      <c r="AF19" s="7">
        <v>0</v>
      </c>
      <c r="AG19" s="9">
        <f t="shared" si="13"/>
        <v>0.67430555555555582</v>
      </c>
      <c r="AH19" s="5">
        <f t="shared" si="14"/>
        <v>0.67430555555555582</v>
      </c>
      <c r="AI19" s="7">
        <v>0</v>
      </c>
      <c r="AJ19" s="4">
        <v>0.68333333333333401</v>
      </c>
      <c r="AK19" s="5">
        <v>0.69245370370370374</v>
      </c>
      <c r="AL19" s="8">
        <f t="shared" si="15"/>
        <v>9.1203703703697236E-3</v>
      </c>
      <c r="AM19" s="6">
        <f t="shared" si="16"/>
        <v>0.73541666666666738</v>
      </c>
      <c r="AN19" s="5">
        <f t="shared" si="17"/>
        <v>0.73541666666666738</v>
      </c>
      <c r="AO19" s="7">
        <v>0</v>
      </c>
      <c r="AP19" s="4">
        <v>0.7368055555555556</v>
      </c>
      <c r="AQ19" s="5">
        <v>0.73950231481481488</v>
      </c>
      <c r="AR19" s="8">
        <f t="shared" si="18"/>
        <v>2.6967592592592737E-3</v>
      </c>
      <c r="AS19" s="6">
        <f t="shared" si="19"/>
        <v>0.75069444444444444</v>
      </c>
      <c r="AT19" s="5">
        <f t="shared" si="27"/>
        <v>0.75069444444444444</v>
      </c>
      <c r="AU19" s="7">
        <v>0</v>
      </c>
      <c r="AV19" s="4">
        <v>0.75555555555555598</v>
      </c>
      <c r="AW19" s="5">
        <v>0.75658564814814822</v>
      </c>
      <c r="AX19" s="8">
        <f t="shared" si="20"/>
        <v>1.0300925925922355E-3</v>
      </c>
      <c r="AY19" s="6">
        <f t="shared" si="21"/>
        <v>0.76597222222222261</v>
      </c>
      <c r="AZ19" s="5"/>
      <c r="BA19" s="7"/>
      <c r="BB19" s="9">
        <f t="shared" si="22"/>
        <v>0.82152777777777819</v>
      </c>
      <c r="BC19" s="5"/>
      <c r="BD19" s="7"/>
      <c r="BE19" s="9">
        <f t="shared" si="23"/>
        <v>0.8250000000000004</v>
      </c>
      <c r="BF19" s="5"/>
      <c r="BG19" s="7"/>
      <c r="BH19" s="4">
        <f t="shared" si="24"/>
        <v>2.5706018518517948E-2</v>
      </c>
      <c r="BI19" s="5">
        <f t="shared" si="25"/>
        <v>0</v>
      </c>
      <c r="BJ19" s="10">
        <f t="shared" si="26"/>
        <v>2.5706018518517948E-2</v>
      </c>
    </row>
    <row r="20" spans="1:62">
      <c r="A20" s="1" t="s">
        <v>91</v>
      </c>
      <c r="B20" s="21">
        <v>32</v>
      </c>
      <c r="C20" s="2" t="s">
        <v>71</v>
      </c>
      <c r="D20" s="2" t="s">
        <v>79</v>
      </c>
      <c r="E20" s="2" t="s">
        <v>85</v>
      </c>
      <c r="F20" s="2" t="s">
        <v>87</v>
      </c>
      <c r="G20" s="3" t="s">
        <v>89</v>
      </c>
      <c r="H20" s="5">
        <v>0.51388888888888895</v>
      </c>
      <c r="I20" s="5">
        <f t="shared" si="0"/>
        <v>0.54166666666666674</v>
      </c>
      <c r="J20" s="6">
        <f t="shared" si="1"/>
        <v>0.54166666666666674</v>
      </c>
      <c r="K20" s="7">
        <v>0</v>
      </c>
      <c r="L20" s="4">
        <v>0.54722222222222205</v>
      </c>
      <c r="M20" s="5">
        <v>0.55680555555555555</v>
      </c>
      <c r="N20" s="8">
        <f t="shared" si="2"/>
        <v>9.5833333333334991E-3</v>
      </c>
      <c r="O20" s="6">
        <f t="shared" si="3"/>
        <v>0.59930555555555542</v>
      </c>
      <c r="P20" s="5">
        <f t="shared" si="4"/>
        <v>0.59930555555555542</v>
      </c>
      <c r="Q20" s="7">
        <v>0</v>
      </c>
      <c r="R20" s="4">
        <v>0.60069444444444442</v>
      </c>
      <c r="S20" s="5">
        <v>0.6036111111111111</v>
      </c>
      <c r="T20" s="8">
        <f t="shared" si="5"/>
        <v>2.9166666666666785E-3</v>
      </c>
      <c r="U20" s="6">
        <f t="shared" si="6"/>
        <v>0.61458333333333326</v>
      </c>
      <c r="V20" s="5">
        <f t="shared" si="28"/>
        <v>0.61458333333333326</v>
      </c>
      <c r="W20" s="7">
        <v>0</v>
      </c>
      <c r="X20" s="4">
        <v>0.61666666666666703</v>
      </c>
      <c r="Y20" s="5">
        <v>0.61768518518518511</v>
      </c>
      <c r="Z20" s="8">
        <f t="shared" si="8"/>
        <v>1.0185185185180856E-3</v>
      </c>
      <c r="AA20" s="6">
        <f t="shared" si="9"/>
        <v>0.62708333333333366</v>
      </c>
      <c r="AB20" s="5">
        <f t="shared" si="10"/>
        <v>0.62708333333333366</v>
      </c>
      <c r="AC20" s="7">
        <v>0</v>
      </c>
      <c r="AD20" s="9">
        <f t="shared" si="11"/>
        <v>0.64791666666666703</v>
      </c>
      <c r="AE20" s="5">
        <f t="shared" si="12"/>
        <v>0.64791666666666703</v>
      </c>
      <c r="AF20" s="7">
        <v>0</v>
      </c>
      <c r="AG20" s="9">
        <f t="shared" si="13"/>
        <v>0.67569444444444482</v>
      </c>
      <c r="AH20" s="5">
        <f t="shared" si="14"/>
        <v>0.67569444444444482</v>
      </c>
      <c r="AI20" s="7">
        <v>0</v>
      </c>
      <c r="AJ20" s="4">
        <v>0.68472222222222301</v>
      </c>
      <c r="AK20" s="5">
        <v>0.69393518518518515</v>
      </c>
      <c r="AL20" s="8">
        <f t="shared" si="15"/>
        <v>9.2129629629621457E-3</v>
      </c>
      <c r="AM20" s="6">
        <f t="shared" si="16"/>
        <v>0.73680555555555638</v>
      </c>
      <c r="AN20" s="5">
        <f t="shared" si="17"/>
        <v>0.73680555555555638</v>
      </c>
      <c r="AO20" s="7">
        <v>0</v>
      </c>
      <c r="AP20" s="4">
        <v>0.73888888888888893</v>
      </c>
      <c r="AQ20" s="5">
        <v>0.74164351851851851</v>
      </c>
      <c r="AR20" s="8">
        <f t="shared" si="18"/>
        <v>2.7546296296295791E-3</v>
      </c>
      <c r="AS20" s="6">
        <f t="shared" si="19"/>
        <v>0.75277777777777777</v>
      </c>
      <c r="AT20" s="5">
        <f t="shared" si="27"/>
        <v>0.75277777777777777</v>
      </c>
      <c r="AU20" s="7">
        <v>0</v>
      </c>
      <c r="AV20" s="4">
        <v>0.75694444444444497</v>
      </c>
      <c r="AW20" s="5">
        <v>0.75797453703703699</v>
      </c>
      <c r="AX20" s="8">
        <f t="shared" si="20"/>
        <v>1.0300925925920135E-3</v>
      </c>
      <c r="AY20" s="6">
        <f t="shared" si="21"/>
        <v>0.7673611111111116</v>
      </c>
      <c r="AZ20" s="5"/>
      <c r="BA20" s="7"/>
      <c r="BB20" s="9">
        <f t="shared" si="22"/>
        <v>0.82291666666666718</v>
      </c>
      <c r="BC20" s="5"/>
      <c r="BD20" s="7"/>
      <c r="BE20" s="9">
        <f t="shared" si="23"/>
        <v>0.82638888888888939</v>
      </c>
      <c r="BF20" s="5"/>
      <c r="BG20" s="7"/>
      <c r="BH20" s="4">
        <f t="shared" si="24"/>
        <v>2.6516203703702002E-2</v>
      </c>
      <c r="BI20" s="5">
        <f t="shared" si="25"/>
        <v>0</v>
      </c>
      <c r="BJ20" s="10">
        <f t="shared" si="26"/>
        <v>2.6516203703702002E-2</v>
      </c>
    </row>
    <row r="21" spans="1:62">
      <c r="A21" s="1" t="s">
        <v>91</v>
      </c>
      <c r="B21" s="21">
        <v>33</v>
      </c>
      <c r="C21" s="2" t="s">
        <v>74</v>
      </c>
      <c r="D21" s="2" t="s">
        <v>82</v>
      </c>
      <c r="E21" s="2" t="s">
        <v>85</v>
      </c>
      <c r="F21" s="2" t="s">
        <v>87</v>
      </c>
      <c r="G21" s="3" t="s">
        <v>38</v>
      </c>
      <c r="H21" s="5">
        <v>0.51527777777777795</v>
      </c>
      <c r="I21" s="5">
        <f t="shared" si="0"/>
        <v>0.54305555555555574</v>
      </c>
      <c r="J21" s="6">
        <f t="shared" si="1"/>
        <v>0.54305555555555574</v>
      </c>
      <c r="K21" s="7">
        <v>0</v>
      </c>
      <c r="L21" s="4">
        <v>0.54861111111111105</v>
      </c>
      <c r="M21" s="5">
        <v>0.55785879629629631</v>
      </c>
      <c r="N21" s="8">
        <f t="shared" si="2"/>
        <v>9.2476851851852615E-3</v>
      </c>
      <c r="O21" s="6">
        <f t="shared" si="3"/>
        <v>0.60069444444444442</v>
      </c>
      <c r="P21" s="5">
        <f t="shared" si="4"/>
        <v>0.60069444444444442</v>
      </c>
      <c r="Q21" s="7">
        <v>0</v>
      </c>
      <c r="R21" s="4">
        <v>0.6020833333333333</v>
      </c>
      <c r="S21" s="5">
        <v>0.60496527777777775</v>
      </c>
      <c r="T21" s="8">
        <f t="shared" si="5"/>
        <v>2.8819444444444509E-3</v>
      </c>
      <c r="U21" s="6">
        <f t="shared" si="6"/>
        <v>0.61597222222222214</v>
      </c>
      <c r="V21" s="5">
        <f t="shared" si="28"/>
        <v>0.61597222222222214</v>
      </c>
      <c r="W21" s="7">
        <v>0</v>
      </c>
      <c r="X21" s="4">
        <v>0.61805555555555503</v>
      </c>
      <c r="Y21" s="5">
        <v>0.61912037037037038</v>
      </c>
      <c r="Z21" s="8">
        <f t="shared" si="8"/>
        <v>1.0648148148153513E-3</v>
      </c>
      <c r="AA21" s="6">
        <f t="shared" si="9"/>
        <v>0.62847222222222165</v>
      </c>
      <c r="AB21" s="5">
        <f t="shared" si="10"/>
        <v>0.62847222222222165</v>
      </c>
      <c r="AC21" s="7">
        <v>0</v>
      </c>
      <c r="AD21" s="9">
        <f t="shared" si="11"/>
        <v>0.64930555555555503</v>
      </c>
      <c r="AE21" s="5">
        <f t="shared" si="12"/>
        <v>0.64930555555555503</v>
      </c>
      <c r="AF21" s="7">
        <v>0</v>
      </c>
      <c r="AG21" s="9">
        <f t="shared" si="13"/>
        <v>0.67708333333333282</v>
      </c>
      <c r="AH21" s="5">
        <f t="shared" si="14"/>
        <v>0.67708333333333282</v>
      </c>
      <c r="AI21" s="7">
        <v>0</v>
      </c>
      <c r="AJ21" s="4">
        <v>0.686111111111112</v>
      </c>
      <c r="AK21" s="5">
        <v>0.69530092592592585</v>
      </c>
      <c r="AL21" s="8">
        <f t="shared" si="15"/>
        <v>9.1898148148138459E-3</v>
      </c>
      <c r="AM21" s="6">
        <f t="shared" si="16"/>
        <v>0.73819444444444537</v>
      </c>
      <c r="AN21" s="5">
        <f t="shared" si="17"/>
        <v>0.73819444444444537</v>
      </c>
      <c r="AO21" s="7">
        <v>0</v>
      </c>
      <c r="AP21" s="4">
        <v>0.7402777777777777</v>
      </c>
      <c r="AQ21" s="5">
        <v>0.74312500000000004</v>
      </c>
      <c r="AR21" s="8">
        <f t="shared" si="18"/>
        <v>2.8472222222223342E-3</v>
      </c>
      <c r="AS21" s="6">
        <f t="shared" si="19"/>
        <v>0.75416666666666654</v>
      </c>
      <c r="AT21" s="5">
        <f t="shared" si="27"/>
        <v>0.75416666666666654</v>
      </c>
      <c r="AU21" s="7">
        <v>0</v>
      </c>
      <c r="AV21" s="4">
        <v>0.75833333333333397</v>
      </c>
      <c r="AW21" s="5">
        <v>0.75937500000000002</v>
      </c>
      <c r="AX21" s="8">
        <f t="shared" si="20"/>
        <v>1.0416666666660523E-3</v>
      </c>
      <c r="AY21" s="6">
        <f t="shared" si="21"/>
        <v>0.7687500000000006</v>
      </c>
      <c r="AZ21" s="5"/>
      <c r="BA21" s="7"/>
      <c r="BB21" s="9">
        <f t="shared" si="22"/>
        <v>0.82430555555555618</v>
      </c>
      <c r="BC21" s="5"/>
      <c r="BD21" s="7"/>
      <c r="BE21" s="9">
        <f t="shared" si="23"/>
        <v>0.82777777777777839</v>
      </c>
      <c r="BF21" s="5"/>
      <c r="BG21" s="7"/>
      <c r="BH21" s="4">
        <f t="shared" si="24"/>
        <v>2.6273148148147296E-2</v>
      </c>
      <c r="BI21" s="5">
        <f t="shared" si="25"/>
        <v>0</v>
      </c>
      <c r="BJ21" s="10">
        <f t="shared" si="26"/>
        <v>2.6273148148147296E-2</v>
      </c>
    </row>
    <row r="22" spans="1:62">
      <c r="A22" s="2" t="s">
        <v>91</v>
      </c>
      <c r="B22" s="21">
        <v>34</v>
      </c>
      <c r="C22" s="2" t="s">
        <v>70</v>
      </c>
      <c r="D22" s="2" t="s">
        <v>78</v>
      </c>
      <c r="E22" s="2" t="s">
        <v>85</v>
      </c>
      <c r="F22" s="2" t="s">
        <v>87</v>
      </c>
      <c r="G22" s="3" t="s">
        <v>39</v>
      </c>
      <c r="H22" s="5">
        <v>0.51666666666666705</v>
      </c>
      <c r="I22" s="5">
        <f t="shared" si="0"/>
        <v>0.54444444444444484</v>
      </c>
      <c r="J22" s="6">
        <f t="shared" si="1"/>
        <v>0.54444444444444484</v>
      </c>
      <c r="K22" s="7">
        <v>0</v>
      </c>
      <c r="L22" s="4">
        <v>0.55000000000000004</v>
      </c>
      <c r="M22" s="5">
        <v>0.55947916666666664</v>
      </c>
      <c r="N22" s="8">
        <f t="shared" si="2"/>
        <v>9.4791666666665941E-3</v>
      </c>
      <c r="O22" s="6">
        <f t="shared" si="3"/>
        <v>0.60208333333333341</v>
      </c>
      <c r="P22" s="5">
        <f t="shared" si="4"/>
        <v>0.60208333333333341</v>
      </c>
      <c r="Q22" s="7">
        <v>0</v>
      </c>
      <c r="R22" s="4">
        <v>0.60347222222222219</v>
      </c>
      <c r="S22" s="5">
        <v>0.60643518518518513</v>
      </c>
      <c r="T22" s="8">
        <f t="shared" si="5"/>
        <v>2.962962962962945E-3</v>
      </c>
      <c r="U22" s="6">
        <f t="shared" si="6"/>
        <v>0.61736111111111103</v>
      </c>
      <c r="V22" s="5">
        <f t="shared" si="28"/>
        <v>0.61736111111111103</v>
      </c>
      <c r="W22" s="7">
        <v>0</v>
      </c>
      <c r="X22" s="4">
        <v>0.61944444444444402</v>
      </c>
      <c r="Y22" s="5">
        <v>0.62048611111111118</v>
      </c>
      <c r="Z22" s="8">
        <f t="shared" si="8"/>
        <v>1.0416666666671626E-3</v>
      </c>
      <c r="AA22" s="6">
        <f t="shared" si="9"/>
        <v>0.62986111111111065</v>
      </c>
      <c r="AB22" s="5">
        <f t="shared" si="10"/>
        <v>0.62986111111111065</v>
      </c>
      <c r="AC22" s="7">
        <v>0</v>
      </c>
      <c r="AD22" s="9">
        <f t="shared" si="11"/>
        <v>0.65069444444444402</v>
      </c>
      <c r="AE22" s="5">
        <f t="shared" si="12"/>
        <v>0.65069444444444402</v>
      </c>
      <c r="AF22" s="7">
        <v>0</v>
      </c>
      <c r="AG22" s="9">
        <f t="shared" si="13"/>
        <v>0.67847222222222181</v>
      </c>
      <c r="AH22" s="5">
        <f t="shared" si="14"/>
        <v>0.67847222222222181</v>
      </c>
      <c r="AI22" s="7">
        <v>0</v>
      </c>
      <c r="AJ22" s="4">
        <v>0.687500000000001</v>
      </c>
      <c r="AK22" s="5">
        <v>0.69694444444444448</v>
      </c>
      <c r="AL22" s="8">
        <f t="shared" si="15"/>
        <v>9.4444444444434783E-3</v>
      </c>
      <c r="AM22" s="6">
        <f t="shared" si="16"/>
        <v>0.73958333333333437</v>
      </c>
      <c r="AN22" s="5">
        <f t="shared" si="17"/>
        <v>0.73958333333333437</v>
      </c>
      <c r="AO22" s="7">
        <v>0</v>
      </c>
      <c r="AP22" s="4">
        <v>0.7416666666666667</v>
      </c>
      <c r="AQ22" s="5">
        <v>0.74460648148148145</v>
      </c>
      <c r="AR22" s="8">
        <f t="shared" si="18"/>
        <v>2.9398148148147563E-3</v>
      </c>
      <c r="AS22" s="6">
        <f t="shared" si="19"/>
        <v>0.75555555555555554</v>
      </c>
      <c r="AT22" s="5">
        <f t="shared" si="27"/>
        <v>0.75555555555555554</v>
      </c>
      <c r="AU22" s="7">
        <v>0</v>
      </c>
      <c r="AV22" s="4">
        <v>0.75972222222222296</v>
      </c>
      <c r="AW22" s="5">
        <v>0.76079861111111102</v>
      </c>
      <c r="AX22" s="8">
        <f t="shared" si="20"/>
        <v>1.0763888888880579E-3</v>
      </c>
      <c r="AY22" s="6">
        <f t="shared" si="21"/>
        <v>0.77013888888888959</v>
      </c>
      <c r="AZ22" s="5"/>
      <c r="BA22" s="7"/>
      <c r="BB22" s="9">
        <f t="shared" si="22"/>
        <v>0.82569444444444517</v>
      </c>
      <c r="BC22" s="5"/>
      <c r="BD22" s="7"/>
      <c r="BE22" s="9">
        <f t="shared" si="23"/>
        <v>0.82916666666666738</v>
      </c>
      <c r="BF22" s="5"/>
      <c r="BG22" s="7"/>
      <c r="BH22" s="4">
        <f t="shared" si="24"/>
        <v>2.6944444444442994E-2</v>
      </c>
      <c r="BI22" s="5">
        <f t="shared" si="25"/>
        <v>0</v>
      </c>
      <c r="BJ22" s="10">
        <f t="shared" si="26"/>
        <v>2.6944444444442994E-2</v>
      </c>
    </row>
    <row r="23" spans="1:62">
      <c r="A23" s="2" t="s">
        <v>91</v>
      </c>
      <c r="B23" s="21">
        <v>40</v>
      </c>
      <c r="C23" s="2" t="s">
        <v>76</v>
      </c>
      <c r="D23" s="2" t="s">
        <v>84</v>
      </c>
      <c r="E23" s="2" t="s">
        <v>31</v>
      </c>
      <c r="F23" s="2" t="s">
        <v>88</v>
      </c>
      <c r="G23" s="3" t="s">
        <v>90</v>
      </c>
      <c r="H23" s="5">
        <v>0.51874999999999993</v>
      </c>
      <c r="I23" s="5">
        <f t="shared" ref="I23:I30" si="29">+J23</f>
        <v>0.54652777777777772</v>
      </c>
      <c r="J23" s="6">
        <f t="shared" si="1"/>
        <v>0.54652777777777772</v>
      </c>
      <c r="K23" s="7">
        <v>0</v>
      </c>
      <c r="L23" s="4">
        <v>0.55208333333333337</v>
      </c>
      <c r="M23" s="5">
        <v>0.56106481481481485</v>
      </c>
      <c r="N23" s="8">
        <f t="shared" si="2"/>
        <v>8.9814814814814792E-3</v>
      </c>
      <c r="O23" s="6">
        <f t="shared" si="3"/>
        <v>0.60416666666666674</v>
      </c>
      <c r="P23" s="5">
        <f t="shared" si="4"/>
        <v>0.60416666666666674</v>
      </c>
      <c r="Q23" s="7">
        <v>0</v>
      </c>
      <c r="R23" s="4">
        <v>0.60555555555555551</v>
      </c>
      <c r="S23" s="5">
        <v>0.60846064814814815</v>
      </c>
      <c r="T23" s="8">
        <f t="shared" si="5"/>
        <v>2.9050925925926396E-3</v>
      </c>
      <c r="U23" s="6">
        <f t="shared" si="6"/>
        <v>0.61944444444444435</v>
      </c>
      <c r="V23" s="5">
        <f t="shared" si="28"/>
        <v>0.61944444444444435</v>
      </c>
      <c r="W23" s="7">
        <v>0</v>
      </c>
      <c r="X23" s="4">
        <v>0.62083333333333335</v>
      </c>
      <c r="Y23" s="5">
        <v>0.62178240740740742</v>
      </c>
      <c r="Z23" s="8">
        <f t="shared" si="8"/>
        <v>9.490740740740744E-4</v>
      </c>
      <c r="AA23" s="6">
        <f t="shared" si="9"/>
        <v>0.63124999999999998</v>
      </c>
      <c r="AB23" s="5">
        <f t="shared" si="10"/>
        <v>0.63124999999999998</v>
      </c>
      <c r="AC23" s="7">
        <v>0</v>
      </c>
      <c r="AD23" s="9">
        <f t="shared" si="11"/>
        <v>0.65208333333333335</v>
      </c>
      <c r="AE23" s="5">
        <f t="shared" si="12"/>
        <v>0.65208333333333335</v>
      </c>
      <c r="AF23" s="7">
        <v>0</v>
      </c>
      <c r="AG23" s="9">
        <f t="shared" si="13"/>
        <v>0.67986111111111114</v>
      </c>
      <c r="AH23" s="5">
        <f t="shared" si="14"/>
        <v>0.67986111111111114</v>
      </c>
      <c r="AI23" s="7">
        <v>0</v>
      </c>
      <c r="AJ23" s="4">
        <v>0.68888888888888999</v>
      </c>
      <c r="AK23" s="5">
        <v>0.69769675925925922</v>
      </c>
      <c r="AL23" s="8">
        <f t="shared" si="15"/>
        <v>8.8078703703692307E-3</v>
      </c>
      <c r="AM23" s="6">
        <f t="shared" si="16"/>
        <v>0.74097222222222336</v>
      </c>
      <c r="AN23" s="5">
        <f t="shared" si="17"/>
        <v>0.74097222222222336</v>
      </c>
      <c r="AO23" s="7">
        <v>0</v>
      </c>
      <c r="AP23" s="4">
        <v>0.74305555555555547</v>
      </c>
      <c r="AQ23" s="5">
        <v>0.74571759259259263</v>
      </c>
      <c r="AR23" s="8">
        <f t="shared" si="18"/>
        <v>2.6620370370371571E-3</v>
      </c>
      <c r="AS23" s="6">
        <f t="shared" si="19"/>
        <v>0.75694444444444431</v>
      </c>
      <c r="AT23" s="5">
        <f t="shared" si="27"/>
        <v>0.75694444444444431</v>
      </c>
      <c r="AU23" s="7">
        <v>0</v>
      </c>
      <c r="AV23" s="4">
        <v>0.76111111111111196</v>
      </c>
      <c r="AW23" s="5">
        <v>0.76211805555555545</v>
      </c>
      <c r="AX23" s="8">
        <f t="shared" si="20"/>
        <v>1.0069444444434916E-3</v>
      </c>
      <c r="AY23" s="6">
        <f t="shared" si="21"/>
        <v>0.77152777777777859</v>
      </c>
      <c r="AZ23" s="5"/>
      <c r="BA23" s="7"/>
      <c r="BB23" s="9">
        <f t="shared" si="22"/>
        <v>0.82708333333333417</v>
      </c>
      <c r="BC23" s="5"/>
      <c r="BD23" s="7"/>
      <c r="BE23" s="9">
        <f t="shared" si="23"/>
        <v>0.83055555555555638</v>
      </c>
      <c r="BF23" s="5"/>
      <c r="BG23" s="7"/>
      <c r="BH23" s="4">
        <f t="shared" si="24"/>
        <v>2.5312499999998073E-2</v>
      </c>
      <c r="BI23" s="5">
        <f t="shared" si="25"/>
        <v>0</v>
      </c>
      <c r="BJ23" s="10">
        <f t="shared" si="26"/>
        <v>2.5312499999998073E-2</v>
      </c>
    </row>
    <row r="24" spans="1:62">
      <c r="A24" s="1" t="s">
        <v>147</v>
      </c>
      <c r="B24" s="21">
        <v>23</v>
      </c>
      <c r="C24" s="2" t="s">
        <v>9</v>
      </c>
      <c r="D24" s="2" t="s">
        <v>10</v>
      </c>
      <c r="E24" s="2" t="s">
        <v>29</v>
      </c>
      <c r="F24" s="2" t="s">
        <v>35</v>
      </c>
      <c r="G24" s="3" t="s">
        <v>38</v>
      </c>
      <c r="H24" s="5">
        <v>0.483333333333333</v>
      </c>
      <c r="I24" s="5">
        <f t="shared" si="29"/>
        <v>0.51111111111111074</v>
      </c>
      <c r="J24" s="6">
        <f t="shared" ref="J24:J30" si="30">+H24+(40*60/86400)</f>
        <v>0.51111111111111074</v>
      </c>
      <c r="K24" s="7">
        <v>0</v>
      </c>
      <c r="L24" s="4"/>
      <c r="M24" s="5"/>
      <c r="N24" s="8"/>
      <c r="O24" s="6"/>
      <c r="P24" s="5"/>
      <c r="Q24" s="7"/>
      <c r="R24" s="4"/>
      <c r="S24" s="5"/>
      <c r="T24" s="8"/>
      <c r="U24" s="6"/>
      <c r="V24" s="5"/>
      <c r="W24" s="7"/>
      <c r="X24" s="4"/>
      <c r="Y24" s="5"/>
      <c r="Z24" s="8"/>
      <c r="AA24" s="6"/>
      <c r="AB24" s="5"/>
      <c r="AC24" s="7"/>
      <c r="AD24" s="9"/>
      <c r="AE24" s="5"/>
      <c r="AF24" s="7"/>
      <c r="AG24" s="9"/>
      <c r="AH24" s="5"/>
      <c r="AI24" s="7"/>
      <c r="AJ24" s="4"/>
      <c r="AK24" s="5"/>
      <c r="AL24" s="8"/>
      <c r="AM24" s="6"/>
      <c r="AN24" s="5"/>
      <c r="AO24" s="7"/>
      <c r="AP24" s="4"/>
      <c r="AQ24" s="5"/>
      <c r="AR24" s="8"/>
      <c r="AS24" s="6"/>
      <c r="AT24" s="5"/>
      <c r="AU24" s="7"/>
      <c r="AV24" s="4"/>
      <c r="AW24" s="5"/>
      <c r="AX24" s="8"/>
      <c r="AY24" s="6"/>
      <c r="AZ24" s="5"/>
      <c r="BA24" s="7"/>
      <c r="BB24" s="9"/>
      <c r="BC24" s="5"/>
      <c r="BD24" s="7"/>
      <c r="BE24" s="9"/>
      <c r="BF24" s="5"/>
      <c r="BG24" s="7"/>
      <c r="BH24" s="4"/>
      <c r="BI24" s="5"/>
      <c r="BJ24" s="10"/>
    </row>
    <row r="25" spans="1:62">
      <c r="A25" s="1" t="s">
        <v>147</v>
      </c>
      <c r="B25" s="21">
        <v>9</v>
      </c>
      <c r="C25" s="2" t="s">
        <v>44</v>
      </c>
      <c r="D25" s="2" t="s">
        <v>54</v>
      </c>
      <c r="E25" s="2" t="s">
        <v>61</v>
      </c>
      <c r="F25" s="2" t="s">
        <v>66</v>
      </c>
      <c r="G25" s="3" t="s">
        <v>67</v>
      </c>
      <c r="H25" s="5">
        <v>0.49583333333333302</v>
      </c>
      <c r="I25" s="5">
        <f t="shared" si="29"/>
        <v>0.52361111111111081</v>
      </c>
      <c r="J25" s="6">
        <f t="shared" si="30"/>
        <v>0.52361111111111081</v>
      </c>
      <c r="K25" s="7">
        <v>0</v>
      </c>
      <c r="L25" s="4">
        <v>0.52916666666666701</v>
      </c>
      <c r="M25" s="5"/>
      <c r="N25" s="8"/>
      <c r="O25" s="6"/>
      <c r="P25" s="5"/>
      <c r="Q25" s="7"/>
      <c r="R25" s="4"/>
      <c r="S25" s="5"/>
      <c r="T25" s="8"/>
      <c r="U25" s="6"/>
      <c r="V25" s="5"/>
      <c r="W25" s="7"/>
      <c r="X25" s="4"/>
      <c r="Y25" s="5"/>
      <c r="Z25" s="8"/>
      <c r="AA25" s="6"/>
      <c r="AB25" s="5"/>
      <c r="AC25" s="7"/>
      <c r="AD25" s="9"/>
      <c r="AE25" s="5"/>
      <c r="AF25" s="7"/>
      <c r="AG25" s="9"/>
      <c r="AH25" s="5"/>
      <c r="AI25" s="7"/>
      <c r="AJ25" s="4"/>
      <c r="AK25" s="5"/>
      <c r="AL25" s="8"/>
      <c r="AM25" s="6"/>
      <c r="AN25" s="5"/>
      <c r="AO25" s="7"/>
      <c r="AP25" s="4"/>
      <c r="AQ25" s="5"/>
      <c r="AR25" s="8"/>
      <c r="AS25" s="6"/>
      <c r="AT25" s="5"/>
      <c r="AU25" s="7"/>
      <c r="AV25" s="4"/>
      <c r="AW25" s="5"/>
      <c r="AX25" s="8"/>
      <c r="AY25" s="6"/>
      <c r="AZ25" s="5"/>
      <c r="BA25" s="7"/>
      <c r="BB25" s="9"/>
      <c r="BC25" s="5"/>
      <c r="BD25" s="7"/>
      <c r="BE25" s="9"/>
      <c r="BF25" s="5"/>
      <c r="BG25" s="7"/>
      <c r="BH25" s="4"/>
      <c r="BI25" s="5"/>
      <c r="BJ25" s="10"/>
    </row>
    <row r="26" spans="1:62">
      <c r="A26" s="1" t="s">
        <v>147</v>
      </c>
      <c r="B26" s="21">
        <v>7</v>
      </c>
      <c r="C26" s="2" t="s">
        <v>49</v>
      </c>
      <c r="D26" s="2" t="s">
        <v>59</v>
      </c>
      <c r="E26" s="2" t="s">
        <v>64</v>
      </c>
      <c r="F26" s="2" t="s">
        <v>66</v>
      </c>
      <c r="G26" s="3" t="s">
        <v>68</v>
      </c>
      <c r="H26" s="5">
        <v>0.49861111111111101</v>
      </c>
      <c r="I26" s="5">
        <f t="shared" si="29"/>
        <v>0.5263888888888888</v>
      </c>
      <c r="J26" s="6">
        <f t="shared" si="30"/>
        <v>0.5263888888888888</v>
      </c>
      <c r="K26" s="7">
        <v>0</v>
      </c>
      <c r="L26" s="4">
        <v>0.531944444444444</v>
      </c>
      <c r="M26" s="5"/>
      <c r="N26" s="8"/>
      <c r="O26" s="6"/>
      <c r="P26" s="5"/>
      <c r="Q26" s="7"/>
      <c r="R26" s="4"/>
      <c r="S26" s="5"/>
      <c r="T26" s="8"/>
      <c r="U26" s="6"/>
      <c r="V26" s="5"/>
      <c r="W26" s="7"/>
      <c r="X26" s="4"/>
      <c r="Y26" s="5"/>
      <c r="Z26" s="8"/>
      <c r="AA26" s="6"/>
      <c r="AB26" s="5"/>
      <c r="AC26" s="7"/>
      <c r="AD26" s="9"/>
      <c r="AE26" s="5"/>
      <c r="AF26" s="7"/>
      <c r="AG26" s="9"/>
      <c r="AH26" s="5"/>
      <c r="AI26" s="7"/>
      <c r="AJ26" s="4"/>
      <c r="AK26" s="5"/>
      <c r="AL26" s="8"/>
      <c r="AM26" s="6"/>
      <c r="AN26" s="5"/>
      <c r="AO26" s="7"/>
      <c r="AP26" s="4"/>
      <c r="AQ26" s="5"/>
      <c r="AR26" s="8"/>
      <c r="AS26" s="6"/>
      <c r="AT26" s="5"/>
      <c r="AU26" s="7"/>
      <c r="AV26" s="4"/>
      <c r="AW26" s="5"/>
      <c r="AX26" s="8"/>
      <c r="AY26" s="6"/>
      <c r="AZ26" s="5"/>
      <c r="BA26" s="7"/>
      <c r="BB26" s="9"/>
      <c r="BC26" s="5"/>
      <c r="BD26" s="7"/>
      <c r="BE26" s="9"/>
      <c r="BF26" s="5"/>
      <c r="BG26" s="7"/>
      <c r="BH26" s="4"/>
      <c r="BI26" s="5"/>
      <c r="BJ26" s="10"/>
    </row>
    <row r="27" spans="1:62">
      <c r="A27" s="1" t="s">
        <v>147</v>
      </c>
      <c r="B27" s="21">
        <v>31</v>
      </c>
      <c r="C27" s="2" t="s">
        <v>75</v>
      </c>
      <c r="D27" s="2" t="s">
        <v>83</v>
      </c>
      <c r="E27" s="2" t="s">
        <v>85</v>
      </c>
      <c r="F27" s="2" t="s">
        <v>87</v>
      </c>
      <c r="G27" s="3" t="s">
        <v>39</v>
      </c>
      <c r="H27" s="5">
        <v>0.51249999999999996</v>
      </c>
      <c r="I27" s="5">
        <f t="shared" si="29"/>
        <v>0.54027777777777775</v>
      </c>
      <c r="J27" s="6">
        <f t="shared" si="30"/>
        <v>0.54027777777777775</v>
      </c>
      <c r="K27" s="7">
        <v>0</v>
      </c>
      <c r="L27" s="4">
        <v>0.54583333333333295</v>
      </c>
      <c r="M27" s="5">
        <v>0.55516203703703704</v>
      </c>
      <c r="N27" s="8">
        <f>+M27-L27</f>
        <v>9.3287037037040887E-3</v>
      </c>
      <c r="O27" s="6">
        <f>+L27+(75*60/86400)</f>
        <v>0.59791666666666632</v>
      </c>
      <c r="P27" s="5">
        <f>+O27</f>
        <v>0.59791666666666632</v>
      </c>
      <c r="Q27" s="7">
        <v>0</v>
      </c>
      <c r="R27" s="4"/>
      <c r="S27" s="5"/>
      <c r="T27" s="8"/>
      <c r="U27" s="6"/>
      <c r="V27" s="5"/>
      <c r="W27" s="7"/>
      <c r="X27" s="4"/>
      <c r="Y27" s="5"/>
      <c r="Z27" s="8"/>
      <c r="AA27" s="6"/>
      <c r="AB27" s="5"/>
      <c r="AC27" s="7"/>
      <c r="AD27" s="9"/>
      <c r="AE27" s="5"/>
      <c r="AF27" s="7"/>
      <c r="AG27" s="9"/>
      <c r="AH27" s="5"/>
      <c r="AI27" s="7"/>
      <c r="AJ27" s="4"/>
      <c r="AK27" s="5"/>
      <c r="AL27" s="8"/>
      <c r="AM27" s="6"/>
      <c r="AN27" s="5"/>
      <c r="AO27" s="7"/>
      <c r="AP27" s="4"/>
      <c r="AQ27" s="5"/>
      <c r="AR27" s="8"/>
      <c r="AS27" s="6"/>
      <c r="AT27" s="5"/>
      <c r="AU27" s="7"/>
      <c r="AV27" s="4"/>
      <c r="AW27" s="5"/>
      <c r="AX27" s="8"/>
      <c r="AY27" s="6"/>
      <c r="AZ27" s="5"/>
      <c r="BA27" s="7"/>
      <c r="BB27" s="9"/>
      <c r="BC27" s="5"/>
      <c r="BD27" s="7"/>
      <c r="BE27" s="9"/>
      <c r="BF27" s="5"/>
      <c r="BG27" s="7"/>
      <c r="BH27" s="4"/>
      <c r="BI27" s="5"/>
      <c r="BJ27" s="10"/>
    </row>
    <row r="28" spans="1:62">
      <c r="A28" s="1" t="s">
        <v>147</v>
      </c>
      <c r="B28" s="21">
        <v>16</v>
      </c>
      <c r="C28" s="2" t="s">
        <v>15</v>
      </c>
      <c r="D28" s="2" t="s">
        <v>16</v>
      </c>
      <c r="E28" s="2" t="s">
        <v>31</v>
      </c>
      <c r="F28" s="2" t="s">
        <v>36</v>
      </c>
      <c r="G28" s="3" t="s">
        <v>39</v>
      </c>
      <c r="H28" s="5">
        <v>0.49166666666666697</v>
      </c>
      <c r="I28" s="5">
        <f t="shared" si="29"/>
        <v>0.51944444444444471</v>
      </c>
      <c r="J28" s="6">
        <f t="shared" si="30"/>
        <v>0.51944444444444471</v>
      </c>
      <c r="K28" s="7">
        <v>0</v>
      </c>
      <c r="L28" s="4">
        <v>0.52500000000000002</v>
      </c>
      <c r="M28" s="5">
        <v>0.53495370370370365</v>
      </c>
      <c r="N28" s="8">
        <f>+M28-L28</f>
        <v>9.9537037037036313E-3</v>
      </c>
      <c r="O28" s="6">
        <f>+L28+(75*60/86400)</f>
        <v>0.57708333333333339</v>
      </c>
      <c r="P28" s="5">
        <f>+O28</f>
        <v>0.57708333333333339</v>
      </c>
      <c r="Q28" s="7">
        <v>0</v>
      </c>
      <c r="R28" s="4">
        <v>0.58055555555555505</v>
      </c>
      <c r="S28" s="5">
        <v>0.58353009259259259</v>
      </c>
      <c r="T28" s="8">
        <f>+S28-R28</f>
        <v>2.974537037037539E-3</v>
      </c>
      <c r="U28" s="6">
        <f>+R28+(20*60/86400)</f>
        <v>0.59444444444444389</v>
      </c>
      <c r="V28" s="5">
        <f>+U28</f>
        <v>0.59444444444444389</v>
      </c>
      <c r="W28" s="7">
        <v>0</v>
      </c>
      <c r="X28" s="4">
        <v>0.59722222222222199</v>
      </c>
      <c r="Y28" s="5">
        <v>0.59827546296296297</v>
      </c>
      <c r="Z28" s="8">
        <f>+Y28-X28</f>
        <v>1.0532407407409794E-3</v>
      </c>
      <c r="AA28" s="6">
        <f>+X28+(15*60/86400)</f>
        <v>0.60763888888888862</v>
      </c>
      <c r="AB28" s="5">
        <f>+AA28</f>
        <v>0.60763888888888862</v>
      </c>
      <c r="AC28" s="7">
        <v>0</v>
      </c>
      <c r="AD28" s="9">
        <f>+AA28+(30*60/86400)</f>
        <v>0.62847222222222199</v>
      </c>
      <c r="AE28" s="5">
        <f>+AD28</f>
        <v>0.62847222222222199</v>
      </c>
      <c r="AF28" s="7">
        <v>0</v>
      </c>
      <c r="AG28" s="9">
        <f>+AD28+(40*60/86400)</f>
        <v>0.65624999999999978</v>
      </c>
      <c r="AH28" s="27"/>
      <c r="AI28" s="7"/>
      <c r="AJ28" s="4"/>
      <c r="AK28" s="5"/>
      <c r="AL28" s="8"/>
      <c r="AM28" s="6"/>
      <c r="AN28" s="5"/>
      <c r="AO28" s="7"/>
      <c r="AP28" s="4"/>
      <c r="AQ28" s="5"/>
      <c r="AR28" s="8"/>
      <c r="AS28" s="6"/>
      <c r="AT28" s="5"/>
      <c r="AU28" s="7"/>
      <c r="AV28" s="4"/>
      <c r="AW28" s="5"/>
      <c r="AX28" s="8"/>
      <c r="AY28" s="6"/>
      <c r="AZ28" s="5"/>
      <c r="BA28" s="7"/>
      <c r="BB28" s="9"/>
      <c r="BC28" s="5"/>
      <c r="BD28" s="7"/>
      <c r="BE28" s="9"/>
      <c r="BF28" s="5"/>
      <c r="BG28" s="7"/>
      <c r="BH28" s="4"/>
      <c r="BI28" s="5"/>
      <c r="BJ28" s="10"/>
    </row>
    <row r="29" spans="1:62">
      <c r="A29" s="1" t="s">
        <v>147</v>
      </c>
      <c r="B29" s="21">
        <v>15</v>
      </c>
      <c r="C29" s="2" t="s">
        <v>27</v>
      </c>
      <c r="D29" s="2" t="s">
        <v>28</v>
      </c>
      <c r="E29" s="2" t="s">
        <v>34</v>
      </c>
      <c r="F29" s="2" t="s">
        <v>36</v>
      </c>
      <c r="G29" s="3" t="s">
        <v>38</v>
      </c>
      <c r="H29" s="5">
        <v>0.49305555555555503</v>
      </c>
      <c r="I29" s="5">
        <f t="shared" si="29"/>
        <v>0.52083333333333282</v>
      </c>
      <c r="J29" s="6">
        <f t="shared" si="30"/>
        <v>0.52083333333333282</v>
      </c>
      <c r="K29" s="7">
        <v>0</v>
      </c>
      <c r="L29" s="4">
        <v>0.52638888888888902</v>
      </c>
      <c r="M29" s="5">
        <v>0.53660879629629632</v>
      </c>
      <c r="N29" s="8">
        <f>+M29-L29</f>
        <v>1.0219907407407303E-2</v>
      </c>
      <c r="O29" s="6">
        <f>+L29+(75*60/86400)</f>
        <v>0.57847222222222239</v>
      </c>
      <c r="P29" s="5">
        <f>+O29</f>
        <v>0.57847222222222239</v>
      </c>
      <c r="Q29" s="7">
        <v>0</v>
      </c>
      <c r="R29" s="4">
        <v>0.58194444444444404</v>
      </c>
      <c r="S29" s="5">
        <v>0.5849537037037037</v>
      </c>
      <c r="T29" s="8">
        <f>+S29-R29</f>
        <v>3.0092592592596556E-3</v>
      </c>
      <c r="U29" s="6">
        <f>+R29+(20*60/86400)</f>
        <v>0.59583333333333288</v>
      </c>
      <c r="V29" s="5">
        <f>+U29</f>
        <v>0.59583333333333288</v>
      </c>
      <c r="W29" s="7">
        <v>0</v>
      </c>
      <c r="X29" s="4">
        <v>0.59861111111111098</v>
      </c>
      <c r="Y29" s="5">
        <v>0.599675925925926</v>
      </c>
      <c r="Z29" s="8">
        <f>+Y29-X29</f>
        <v>1.0648148148150183E-3</v>
      </c>
      <c r="AA29" s="6">
        <f>+X29+(15*60/86400)</f>
        <v>0.60902777777777761</v>
      </c>
      <c r="AB29" s="5">
        <f>+AA29</f>
        <v>0.60902777777777761</v>
      </c>
      <c r="AC29" s="7">
        <v>0</v>
      </c>
      <c r="AD29" s="9">
        <f>+AA29+(30*60/86400)</f>
        <v>0.62986111111111098</v>
      </c>
      <c r="AE29" s="5">
        <f>+AD29</f>
        <v>0.62986111111111098</v>
      </c>
      <c r="AF29" s="7">
        <v>0</v>
      </c>
      <c r="AG29" s="9">
        <f>+AD29+(40*60/86400)</f>
        <v>0.65763888888888877</v>
      </c>
      <c r="AH29" s="5">
        <f>+AG29</f>
        <v>0.65763888888888877</v>
      </c>
      <c r="AI29" s="7">
        <v>0</v>
      </c>
      <c r="AJ29" s="4">
        <v>0.66666666666666696</v>
      </c>
      <c r="AK29" s="5"/>
      <c r="AL29" s="8"/>
      <c r="AM29" s="6"/>
      <c r="AN29" s="5"/>
      <c r="AO29" s="7"/>
      <c r="AP29" s="4"/>
      <c r="AQ29" s="5"/>
      <c r="AR29" s="8"/>
      <c r="AS29" s="6"/>
      <c r="AT29" s="5"/>
      <c r="AU29" s="7"/>
      <c r="AV29" s="4"/>
      <c r="AW29" s="5"/>
      <c r="AX29" s="8"/>
      <c r="AY29" s="6"/>
      <c r="AZ29" s="5"/>
      <c r="BA29" s="7"/>
      <c r="BB29" s="9"/>
      <c r="BC29" s="5"/>
      <c r="BD29" s="7"/>
      <c r="BE29" s="9"/>
      <c r="BF29" s="5"/>
      <c r="BG29" s="7"/>
      <c r="BH29" s="4"/>
      <c r="BI29" s="5"/>
      <c r="BJ29" s="10"/>
    </row>
    <row r="30" spans="1:62">
      <c r="A30" s="1" t="s">
        <v>147</v>
      </c>
      <c r="B30" s="21">
        <v>8</v>
      </c>
      <c r="C30" s="2" t="s">
        <v>43</v>
      </c>
      <c r="D30" s="2" t="s">
        <v>53</v>
      </c>
      <c r="E30" s="2" t="s">
        <v>63</v>
      </c>
      <c r="F30" s="2" t="s">
        <v>66</v>
      </c>
      <c r="G30" s="3" t="s">
        <v>39</v>
      </c>
      <c r="H30" s="5">
        <v>0.49722222222222201</v>
      </c>
      <c r="I30" s="5">
        <f t="shared" si="29"/>
        <v>0.5249999999999998</v>
      </c>
      <c r="J30" s="6">
        <f t="shared" si="30"/>
        <v>0.5249999999999998</v>
      </c>
      <c r="K30" s="7">
        <v>0</v>
      </c>
      <c r="L30" s="4">
        <v>0.530555555555556</v>
      </c>
      <c r="M30" s="5">
        <v>0.54017361111111117</v>
      </c>
      <c r="N30" s="8">
        <f>+M30-L30</f>
        <v>9.6180555555551717E-3</v>
      </c>
      <c r="O30" s="6">
        <f>+L30+(75*60/86400)</f>
        <v>0.58263888888888937</v>
      </c>
      <c r="P30" s="5">
        <f>+O30</f>
        <v>0.58263888888888937</v>
      </c>
      <c r="Q30" s="7">
        <v>0</v>
      </c>
      <c r="R30" s="4">
        <v>0.58611111111111114</v>
      </c>
      <c r="S30" s="5">
        <v>0.58895833333333336</v>
      </c>
      <c r="T30" s="8">
        <f>+S30-R30</f>
        <v>2.8472222222222232E-3</v>
      </c>
      <c r="U30" s="6">
        <f>+R30+(20*60/86400)</f>
        <v>0.6</v>
      </c>
      <c r="V30" s="5">
        <f>+U30</f>
        <v>0.6</v>
      </c>
      <c r="W30" s="7">
        <v>0</v>
      </c>
      <c r="X30" s="4">
        <v>0.60277777777777775</v>
      </c>
      <c r="Y30" s="5">
        <v>0.6038310185185185</v>
      </c>
      <c r="Z30" s="8">
        <f>+Y30-X30</f>
        <v>1.0532407407407574E-3</v>
      </c>
      <c r="AA30" s="6">
        <f>+X30+(15*60/86400)</f>
        <v>0.61319444444444438</v>
      </c>
      <c r="AB30" s="5">
        <f>+AA30</f>
        <v>0.61319444444444438</v>
      </c>
      <c r="AC30" s="7">
        <v>0</v>
      </c>
      <c r="AD30" s="9">
        <f>+AA30+(30*60/86400)</f>
        <v>0.63402777777777775</v>
      </c>
      <c r="AE30" s="5">
        <f>+AD30</f>
        <v>0.63402777777777775</v>
      </c>
      <c r="AF30" s="7">
        <v>0</v>
      </c>
      <c r="AG30" s="9">
        <f>+AD30+(40*60/86400)</f>
        <v>0.66180555555555554</v>
      </c>
      <c r="AH30" s="5">
        <f>+AG30</f>
        <v>0.66180555555555554</v>
      </c>
      <c r="AI30" s="7">
        <v>0</v>
      </c>
      <c r="AJ30" s="4">
        <v>0.67083333333333339</v>
      </c>
      <c r="AK30" s="5">
        <v>0.6803703703703704</v>
      </c>
      <c r="AL30" s="8">
        <f>+AK30-AJ30</f>
        <v>9.5370370370370106E-3</v>
      </c>
      <c r="AM30" s="6">
        <f>+AJ30+(75*60/86400)</f>
        <v>0.72291666666666676</v>
      </c>
      <c r="AN30" s="5">
        <f>+AM30</f>
        <v>0.72291666666666676</v>
      </c>
      <c r="AO30" s="7">
        <v>0</v>
      </c>
      <c r="AP30" s="4">
        <v>0.72430555555555554</v>
      </c>
      <c r="AQ30" s="5">
        <v>0.72714120370370372</v>
      </c>
      <c r="AR30" s="8">
        <f>+AQ30-AP30</f>
        <v>2.8356481481481843E-3</v>
      </c>
      <c r="AS30" s="6">
        <f>+AP30+(20*60/86400)</f>
        <v>0.73819444444444438</v>
      </c>
      <c r="AT30" s="5">
        <f>+AS30</f>
        <v>0.73819444444444438</v>
      </c>
      <c r="AU30" s="7">
        <v>0</v>
      </c>
      <c r="AV30" s="4">
        <v>0.74305555555555547</v>
      </c>
      <c r="AW30" s="5"/>
      <c r="AX30" s="8"/>
      <c r="AY30" s="6"/>
      <c r="AZ30" s="5"/>
      <c r="BA30" s="7"/>
      <c r="BB30" s="9"/>
      <c r="BC30" s="5"/>
      <c r="BD30" s="7"/>
      <c r="BE30" s="9"/>
      <c r="BF30" s="5"/>
      <c r="BG30" s="7"/>
      <c r="BH30" s="4"/>
      <c r="BI30" s="5"/>
      <c r="BJ30" s="10"/>
    </row>
  </sheetData>
  <phoneticPr fontId="0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showGridLines="0" topLeftCell="D7" workbookViewId="0">
      <selection activeCell="F6" sqref="F6"/>
    </sheetView>
  </sheetViews>
  <sheetFormatPr baseColWidth="10" defaultRowHeight="15.75"/>
  <cols>
    <col min="1" max="1" width="16.875" customWidth="1"/>
    <col min="2" max="2" width="17.5" bestFit="1" customWidth="1"/>
    <col min="3" max="3" width="22.125" bestFit="1" customWidth="1"/>
    <col min="4" max="4" width="20.125" bestFit="1" customWidth="1"/>
    <col min="5" max="10" width="14.125" bestFit="1" customWidth="1"/>
    <col min="11" max="11" width="16.625" bestFit="1" customWidth="1"/>
    <col min="12" max="12" width="17.875" bestFit="1" customWidth="1"/>
    <col min="13" max="13" width="20" bestFit="1" customWidth="1"/>
  </cols>
  <sheetData>
    <row r="2" spans="1:13">
      <c r="D2" s="26" t="s">
        <v>162</v>
      </c>
    </row>
    <row r="3" spans="1:13">
      <c r="A3" s="24" t="s">
        <v>0</v>
      </c>
      <c r="B3" t="s">
        <v>91</v>
      </c>
    </row>
    <row r="5" spans="1:13">
      <c r="A5" s="24" t="s">
        <v>5</v>
      </c>
      <c r="B5" s="24" t="s">
        <v>1</v>
      </c>
      <c r="C5" s="24" t="s">
        <v>2</v>
      </c>
      <c r="D5" s="24" t="s">
        <v>3</v>
      </c>
      <c r="E5" t="s">
        <v>161</v>
      </c>
      <c r="F5" t="s">
        <v>160</v>
      </c>
      <c r="G5" t="s">
        <v>159</v>
      </c>
      <c r="H5" t="s">
        <v>158</v>
      </c>
      <c r="I5" t="s">
        <v>157</v>
      </c>
      <c r="J5" t="s">
        <v>156</v>
      </c>
      <c r="K5" t="s">
        <v>153</v>
      </c>
      <c r="L5" t="s">
        <v>154</v>
      </c>
      <c r="M5" t="s">
        <v>155</v>
      </c>
    </row>
    <row r="6" spans="1:13">
      <c r="A6" t="s">
        <v>36</v>
      </c>
      <c r="B6">
        <v>17</v>
      </c>
      <c r="C6" t="s">
        <v>25</v>
      </c>
      <c r="D6" t="s">
        <v>26</v>
      </c>
      <c r="E6" s="25">
        <v>1.005787037037037E-2</v>
      </c>
      <c r="F6" s="25">
        <v>3.0555555555555557E-3</v>
      </c>
      <c r="G6" s="25">
        <v>1.0532407407407407E-3</v>
      </c>
      <c r="H6" s="25">
        <v>9.9421296296296289E-3</v>
      </c>
      <c r="I6" s="25">
        <v>2.9745370370370373E-3</v>
      </c>
      <c r="J6" s="25">
        <v>1.1226851851851851E-3</v>
      </c>
      <c r="K6" s="25">
        <v>2.8206018518518519E-2</v>
      </c>
      <c r="L6" s="25">
        <v>0</v>
      </c>
      <c r="M6" s="25">
        <v>2.8206018518518519E-2</v>
      </c>
    </row>
    <row r="7" spans="1:13">
      <c r="B7">
        <v>25</v>
      </c>
      <c r="C7" t="s">
        <v>7</v>
      </c>
      <c r="D7" t="s">
        <v>8</v>
      </c>
      <c r="E7" s="25">
        <v>1.0474537037037037E-2</v>
      </c>
      <c r="F7" s="25">
        <v>3.1712962962962958E-3</v>
      </c>
      <c r="G7" s="25">
        <v>1.1689814814814816E-3</v>
      </c>
      <c r="H7" s="25">
        <v>1.0138888888888888E-2</v>
      </c>
      <c r="I7" s="25">
        <v>3.1365740740740742E-3</v>
      </c>
      <c r="J7" s="25">
        <v>1.1226851851851851E-3</v>
      </c>
      <c r="K7" s="25">
        <v>2.9212962962962965E-2</v>
      </c>
      <c r="L7" s="25">
        <v>0</v>
      </c>
      <c r="M7" s="25">
        <v>2.9212962962962965E-2</v>
      </c>
    </row>
    <row r="8" spans="1:13">
      <c r="B8">
        <v>18</v>
      </c>
      <c r="C8" t="s">
        <v>23</v>
      </c>
      <c r="D8" t="s">
        <v>24</v>
      </c>
      <c r="E8" s="25">
        <v>1.0486111111111111E-2</v>
      </c>
      <c r="F8" s="25">
        <v>3.2291666666666666E-3</v>
      </c>
      <c r="G8" s="25">
        <v>1.1111111111111111E-3</v>
      </c>
      <c r="H8" s="25">
        <v>1.0231481481481482E-2</v>
      </c>
      <c r="I8" s="25">
        <v>3.1365740740740742E-3</v>
      </c>
      <c r="J8" s="25">
        <v>1.1342592592592591E-3</v>
      </c>
      <c r="K8" s="25">
        <v>2.9328703703703704E-2</v>
      </c>
      <c r="L8" s="25">
        <v>0</v>
      </c>
      <c r="M8" s="25">
        <v>2.9328703703703704E-2</v>
      </c>
    </row>
    <row r="9" spans="1:13">
      <c r="B9">
        <v>20</v>
      </c>
      <c r="C9" t="s">
        <v>17</v>
      </c>
      <c r="D9" t="s">
        <v>18</v>
      </c>
      <c r="E9" s="25">
        <v>1.0555555555555554E-2</v>
      </c>
      <c r="F9" s="25">
        <v>3.1712962962962958E-3</v>
      </c>
      <c r="G9" s="25">
        <v>1.1226851851851851E-3</v>
      </c>
      <c r="H9" s="25">
        <v>1.0462962962962964E-2</v>
      </c>
      <c r="I9" s="25">
        <v>3.1365740740740742E-3</v>
      </c>
      <c r="J9" s="25">
        <v>1.0995370370370371E-3</v>
      </c>
      <c r="K9" s="25">
        <v>2.9548611111111109E-2</v>
      </c>
      <c r="L9" s="25">
        <v>0</v>
      </c>
      <c r="M9" s="25">
        <v>2.9548611111111109E-2</v>
      </c>
    </row>
    <row r="10" spans="1:13">
      <c r="B10">
        <v>21</v>
      </c>
      <c r="C10" t="s">
        <v>19</v>
      </c>
      <c r="D10" t="s">
        <v>20</v>
      </c>
      <c r="E10" s="25">
        <v>1.0625000000000001E-2</v>
      </c>
      <c r="F10" s="25">
        <v>3.1712962962962958E-3</v>
      </c>
      <c r="G10" s="25">
        <v>1.0763888888888889E-3</v>
      </c>
      <c r="H10" s="25">
        <v>1.0567129629629629E-2</v>
      </c>
      <c r="I10" s="25">
        <v>3.1481481481481482E-3</v>
      </c>
      <c r="J10" s="25">
        <v>1.0879629629629629E-3</v>
      </c>
      <c r="K10" s="25">
        <v>2.9675925925925925E-2</v>
      </c>
      <c r="L10" s="25">
        <v>0</v>
      </c>
      <c r="M10" s="25">
        <v>2.9675925925925925E-2</v>
      </c>
    </row>
    <row r="11" spans="1:13">
      <c r="B11">
        <v>24</v>
      </c>
      <c r="C11" t="s">
        <v>11</v>
      </c>
      <c r="D11" t="s">
        <v>12</v>
      </c>
      <c r="E11" s="25">
        <v>1.074074074074074E-2</v>
      </c>
      <c r="F11" s="25">
        <v>3.3564814814814811E-3</v>
      </c>
      <c r="G11" s="25">
        <v>1.0763888888888889E-3</v>
      </c>
      <c r="H11" s="25">
        <v>1.0474537037037037E-2</v>
      </c>
      <c r="I11" s="25">
        <v>3.1944444444444442E-3</v>
      </c>
      <c r="J11" s="25">
        <v>1.0763888888888889E-3</v>
      </c>
      <c r="K11" s="25">
        <v>2.991898148148148E-2</v>
      </c>
      <c r="L11" s="25">
        <v>0</v>
      </c>
      <c r="M11" s="25">
        <v>2.991898148148148E-2</v>
      </c>
    </row>
    <row r="12" spans="1:13">
      <c r="B12">
        <v>19</v>
      </c>
      <c r="C12" t="s">
        <v>21</v>
      </c>
      <c r="D12" t="s">
        <v>22</v>
      </c>
      <c r="E12" s="25">
        <v>1.0868055555555556E-2</v>
      </c>
      <c r="F12" s="25">
        <v>3.2870370370370367E-3</v>
      </c>
      <c r="G12" s="25">
        <v>1.0763888888888889E-3</v>
      </c>
      <c r="H12" s="25">
        <v>1.0729166666666666E-2</v>
      </c>
      <c r="I12" s="25">
        <v>3.1944444444444442E-3</v>
      </c>
      <c r="J12" s="25">
        <v>1.0532407407407407E-3</v>
      </c>
      <c r="K12" s="25">
        <v>3.0208333333333334E-2</v>
      </c>
      <c r="L12" s="25">
        <v>0</v>
      </c>
      <c r="M12" s="25">
        <v>3.0208333333333334E-2</v>
      </c>
    </row>
    <row r="13" spans="1:13">
      <c r="B13">
        <v>26</v>
      </c>
      <c r="C13" t="s">
        <v>13</v>
      </c>
      <c r="D13" t="s">
        <v>14</v>
      </c>
      <c r="E13" s="25">
        <v>1.1111111111111112E-2</v>
      </c>
      <c r="F13" s="25">
        <v>3.3564814814814811E-3</v>
      </c>
      <c r="G13" s="25">
        <v>1.2037037037037038E-3</v>
      </c>
      <c r="H13" s="25">
        <v>1.0775462962962964E-2</v>
      </c>
      <c r="I13" s="25">
        <v>6.3078703703703708E-3</v>
      </c>
      <c r="J13" s="25">
        <v>1.1574074074074073E-3</v>
      </c>
      <c r="K13" s="25">
        <v>3.3912037037037039E-2</v>
      </c>
      <c r="L13" s="25">
        <v>0</v>
      </c>
      <c r="M13" s="25">
        <v>3.3912037037037039E-2</v>
      </c>
    </row>
    <row r="14" spans="1:13">
      <c r="A14" s="28" t="s">
        <v>149</v>
      </c>
      <c r="B14" s="28"/>
      <c r="C14" s="28"/>
      <c r="D14" s="28"/>
      <c r="E14" s="29">
        <v>8.4918981481481498E-2</v>
      </c>
      <c r="F14" s="29">
        <v>2.5798611111111109E-2</v>
      </c>
      <c r="G14" s="29">
        <v>8.8888888888888889E-3</v>
      </c>
      <c r="H14" s="29">
        <v>8.3321759259259262E-2</v>
      </c>
      <c r="I14" s="29">
        <v>2.8229166666666666E-2</v>
      </c>
      <c r="J14" s="29">
        <v>8.8541666666666664E-3</v>
      </c>
      <c r="K14" s="29">
        <v>0.24001157407407409</v>
      </c>
      <c r="L14" s="29">
        <v>0</v>
      </c>
      <c r="M14" s="29">
        <v>0.24001157407407409</v>
      </c>
    </row>
    <row r="15" spans="1:13">
      <c r="A15" t="s">
        <v>66</v>
      </c>
      <c r="B15">
        <v>5</v>
      </c>
      <c r="C15" t="s">
        <v>46</v>
      </c>
      <c r="D15" t="s">
        <v>56</v>
      </c>
      <c r="E15" s="25">
        <v>9.5833333333333343E-3</v>
      </c>
      <c r="F15" s="25">
        <v>2.9398148148148148E-3</v>
      </c>
      <c r="G15" s="25">
        <v>1.0532407407407407E-3</v>
      </c>
      <c r="H15" s="25">
        <v>9.4560185185185181E-3</v>
      </c>
      <c r="I15" s="25">
        <v>2.9282407407407412E-3</v>
      </c>
      <c r="J15" s="25">
        <v>1.0879629629629629E-3</v>
      </c>
      <c r="K15" s="25">
        <v>2.704861111111111E-2</v>
      </c>
      <c r="L15" s="25">
        <v>0</v>
      </c>
      <c r="M15" s="25">
        <v>2.704861111111111E-2</v>
      </c>
    </row>
    <row r="16" spans="1:13">
      <c r="B16">
        <v>2</v>
      </c>
      <c r="C16" t="s">
        <v>42</v>
      </c>
      <c r="D16" t="s">
        <v>52</v>
      </c>
      <c r="E16" s="25">
        <v>9.9074074074074082E-3</v>
      </c>
      <c r="F16" s="25">
        <v>2.9166666666666668E-3</v>
      </c>
      <c r="G16" s="25">
        <v>1.0648148148148147E-3</v>
      </c>
      <c r="H16" s="25">
        <v>9.4675925925925917E-3</v>
      </c>
      <c r="I16" s="25">
        <v>2.8703703703703708E-3</v>
      </c>
      <c r="J16" s="25">
        <v>1.0995370370370371E-3</v>
      </c>
      <c r="K16" s="25">
        <v>2.732638888888889E-2</v>
      </c>
      <c r="L16" s="25">
        <v>0</v>
      </c>
      <c r="M16" s="25">
        <v>2.732638888888889E-2</v>
      </c>
    </row>
    <row r="17" spans="1:13">
      <c r="B17">
        <v>6</v>
      </c>
      <c r="C17" t="s">
        <v>45</v>
      </c>
      <c r="D17" t="s">
        <v>55</v>
      </c>
      <c r="E17" s="25">
        <v>9.7106481481481471E-3</v>
      </c>
      <c r="F17" s="25">
        <v>3.0092592592592588E-3</v>
      </c>
      <c r="G17" s="25">
        <v>1.0532407407407407E-3</v>
      </c>
      <c r="H17" s="25">
        <v>9.8263888888888897E-3</v>
      </c>
      <c r="I17" s="25">
        <v>2.8703703703703708E-3</v>
      </c>
      <c r="J17" s="25">
        <v>1.0416666666666667E-3</v>
      </c>
      <c r="K17" s="25">
        <v>2.7511574074074074E-2</v>
      </c>
      <c r="L17" s="25">
        <v>0</v>
      </c>
      <c r="M17" s="25">
        <v>2.7511574074074074E-2</v>
      </c>
    </row>
    <row r="18" spans="1:13">
      <c r="B18">
        <v>3</v>
      </c>
      <c r="C18" t="s">
        <v>47</v>
      </c>
      <c r="D18" t="s">
        <v>57</v>
      </c>
      <c r="E18" s="25">
        <v>9.7106481481481471E-3</v>
      </c>
      <c r="F18" s="25">
        <v>3.0092592592592588E-3</v>
      </c>
      <c r="G18" s="25">
        <v>1.0648148148148147E-3</v>
      </c>
      <c r="H18" s="25">
        <v>9.7222222222222224E-3</v>
      </c>
      <c r="I18" s="25">
        <v>2.9629629629629628E-3</v>
      </c>
      <c r="J18" s="25">
        <v>1.0763888888888889E-3</v>
      </c>
      <c r="K18" s="25">
        <v>2.7546296296296294E-2</v>
      </c>
      <c r="L18" s="25">
        <v>0</v>
      </c>
      <c r="M18" s="25">
        <v>2.7546296296296294E-2</v>
      </c>
    </row>
    <row r="19" spans="1:13">
      <c r="B19">
        <v>1</v>
      </c>
      <c r="C19" t="s">
        <v>41</v>
      </c>
      <c r="D19" t="s">
        <v>51</v>
      </c>
      <c r="E19" s="25">
        <v>9.780092592592592E-3</v>
      </c>
      <c r="F19" s="25">
        <v>3.0092592592592588E-3</v>
      </c>
      <c r="G19" s="25">
        <v>1.0879629629629629E-3</v>
      </c>
      <c r="H19" s="25">
        <v>9.571759259259259E-3</v>
      </c>
      <c r="I19" s="25">
        <v>2.9976851851851848E-3</v>
      </c>
      <c r="J19" s="25">
        <v>1.1458333333333333E-3</v>
      </c>
      <c r="K19" s="25">
        <v>2.7592592592592596E-2</v>
      </c>
      <c r="L19" s="25">
        <v>0</v>
      </c>
      <c r="M19" s="25">
        <v>2.7592592592592596E-2</v>
      </c>
    </row>
    <row r="20" spans="1:13">
      <c r="B20">
        <v>10</v>
      </c>
      <c r="C20" t="s">
        <v>40</v>
      </c>
      <c r="D20" t="s">
        <v>50</v>
      </c>
      <c r="E20" s="25">
        <v>1.1122685185185185E-2</v>
      </c>
      <c r="F20" s="25">
        <v>3.6342592592592594E-3</v>
      </c>
      <c r="G20" s="25">
        <v>1.1921296296296296E-3</v>
      </c>
      <c r="H20" s="25">
        <v>1.1550925925925925E-2</v>
      </c>
      <c r="I20" s="25">
        <v>3.483796296296296E-3</v>
      </c>
      <c r="J20" s="25">
        <v>1.1574074074074073E-3</v>
      </c>
      <c r="K20" s="25">
        <v>3.2141203703703707E-2</v>
      </c>
      <c r="L20" s="25">
        <v>0</v>
      </c>
      <c r="M20" s="25">
        <v>3.2141203703703707E-2</v>
      </c>
    </row>
    <row r="21" spans="1:13">
      <c r="B21">
        <v>4</v>
      </c>
      <c r="C21" t="s">
        <v>48</v>
      </c>
      <c r="D21" t="s">
        <v>58</v>
      </c>
      <c r="E21" s="25">
        <v>9.5370370370370366E-3</v>
      </c>
      <c r="F21" s="25">
        <v>1.247685185185185E-2</v>
      </c>
      <c r="G21" s="25">
        <v>1.0532407407407407E-3</v>
      </c>
      <c r="H21" s="25">
        <v>9.8842592592592576E-3</v>
      </c>
      <c r="I21" s="25">
        <v>3.0324074074074073E-3</v>
      </c>
      <c r="J21" s="25">
        <v>1.1226851851851851E-3</v>
      </c>
      <c r="K21" s="25">
        <v>3.7106481481481483E-2</v>
      </c>
      <c r="L21" s="25">
        <v>2.3148148148148146E-4</v>
      </c>
      <c r="M21" s="25">
        <v>3.7337962962962962E-2</v>
      </c>
    </row>
    <row r="22" spans="1:13">
      <c r="A22" s="28" t="s">
        <v>150</v>
      </c>
      <c r="B22" s="28"/>
      <c r="C22" s="28"/>
      <c r="D22" s="28"/>
      <c r="E22" s="29">
        <v>6.9351851851851845E-2</v>
      </c>
      <c r="F22" s="29">
        <v>3.0995370370370368E-2</v>
      </c>
      <c r="G22" s="29">
        <v>7.5694444444444437E-3</v>
      </c>
      <c r="H22" s="29">
        <v>6.9479166666666661E-2</v>
      </c>
      <c r="I22" s="29">
        <v>2.1145833333333332E-2</v>
      </c>
      <c r="J22" s="29">
        <v>7.7314814814814815E-3</v>
      </c>
      <c r="K22" s="29">
        <v>0.20627314814814815</v>
      </c>
      <c r="L22" s="29">
        <v>2.3148148148148146E-4</v>
      </c>
      <c r="M22" s="29">
        <v>0.20650462962962962</v>
      </c>
    </row>
    <row r="23" spans="1:13">
      <c r="A23" t="s">
        <v>87</v>
      </c>
      <c r="B23">
        <v>30</v>
      </c>
      <c r="C23" t="s">
        <v>72</v>
      </c>
      <c r="D23" t="s">
        <v>80</v>
      </c>
      <c r="E23" s="25">
        <v>9.0277777777777787E-3</v>
      </c>
      <c r="F23" s="25">
        <v>2.8009259259259259E-3</v>
      </c>
      <c r="G23" s="25">
        <v>1.0300925925925926E-3</v>
      </c>
      <c r="H23" s="25">
        <v>9.1203703703703707E-3</v>
      </c>
      <c r="I23" s="25">
        <v>2.6967592592592594E-3</v>
      </c>
      <c r="J23" s="25">
        <v>1.0300925925925926E-3</v>
      </c>
      <c r="K23" s="25">
        <v>2.5706018518518517E-2</v>
      </c>
      <c r="L23" s="25">
        <v>0</v>
      </c>
      <c r="M23" s="25">
        <v>2.5706018518518517E-2</v>
      </c>
    </row>
    <row r="24" spans="1:13">
      <c r="B24">
        <v>29</v>
      </c>
      <c r="C24" t="s">
        <v>69</v>
      </c>
      <c r="D24" t="s">
        <v>77</v>
      </c>
      <c r="E24" s="25">
        <v>9.2592592592592605E-3</v>
      </c>
      <c r="F24" s="25">
        <v>2.8587962962962963E-3</v>
      </c>
      <c r="G24" s="25">
        <v>1.0185185185185186E-3</v>
      </c>
      <c r="H24" s="25">
        <v>9.1203703703703707E-3</v>
      </c>
      <c r="I24" s="25">
        <v>2.7430555555555559E-3</v>
      </c>
      <c r="J24" s="25">
        <v>1.0300925925925926E-3</v>
      </c>
      <c r="K24" s="25">
        <v>2.6030092592592594E-2</v>
      </c>
      <c r="L24" s="25">
        <v>0</v>
      </c>
      <c r="M24" s="25">
        <v>2.6030092592592594E-2</v>
      </c>
    </row>
    <row r="25" spans="1:13">
      <c r="B25">
        <v>33</v>
      </c>
      <c r="C25" t="s">
        <v>74</v>
      </c>
      <c r="D25" t="s">
        <v>82</v>
      </c>
      <c r="E25" s="25">
        <v>9.2476851851851852E-3</v>
      </c>
      <c r="F25" s="25">
        <v>2.8819444444444444E-3</v>
      </c>
      <c r="G25" s="25">
        <v>1.0648148148148147E-3</v>
      </c>
      <c r="H25" s="25">
        <v>9.1898148148148139E-3</v>
      </c>
      <c r="I25" s="25">
        <v>2.8472222222222219E-3</v>
      </c>
      <c r="J25" s="25">
        <v>1.0416666666666667E-3</v>
      </c>
      <c r="K25" s="25">
        <v>2.6273148148148153E-2</v>
      </c>
      <c r="L25" s="25">
        <v>0</v>
      </c>
      <c r="M25" s="25">
        <v>2.6273148148148153E-2</v>
      </c>
    </row>
    <row r="26" spans="1:13">
      <c r="B26">
        <v>32</v>
      </c>
      <c r="C26" t="s">
        <v>71</v>
      </c>
      <c r="D26" t="s">
        <v>79</v>
      </c>
      <c r="E26" s="25">
        <v>9.5833333333333343E-3</v>
      </c>
      <c r="F26" s="25">
        <v>2.9166666666666668E-3</v>
      </c>
      <c r="G26" s="25">
        <v>1.0185185185185186E-3</v>
      </c>
      <c r="H26" s="25">
        <v>9.2129629629629627E-3</v>
      </c>
      <c r="I26" s="25">
        <v>2.7546296296296294E-3</v>
      </c>
      <c r="J26" s="25">
        <v>1.0300925925925926E-3</v>
      </c>
      <c r="K26" s="25">
        <v>2.6516203703703698E-2</v>
      </c>
      <c r="L26" s="25">
        <v>0</v>
      </c>
      <c r="M26" s="25">
        <v>2.6516203703703698E-2</v>
      </c>
    </row>
    <row r="27" spans="1:13">
      <c r="B27">
        <v>34</v>
      </c>
      <c r="C27" t="s">
        <v>70</v>
      </c>
      <c r="D27" t="s">
        <v>78</v>
      </c>
      <c r="E27" s="25">
        <v>9.479166666666667E-3</v>
      </c>
      <c r="F27" s="25">
        <v>2.9629629629629628E-3</v>
      </c>
      <c r="G27" s="25">
        <v>1.0416666666666667E-3</v>
      </c>
      <c r="H27" s="25">
        <v>9.4444444444444445E-3</v>
      </c>
      <c r="I27" s="25">
        <v>2.9398148148148148E-3</v>
      </c>
      <c r="J27" s="25">
        <v>1.0763888888888889E-3</v>
      </c>
      <c r="K27" s="25">
        <v>2.6944444444444441E-2</v>
      </c>
      <c r="L27" s="25">
        <v>0</v>
      </c>
      <c r="M27" s="25">
        <v>2.6944444444444441E-2</v>
      </c>
    </row>
    <row r="28" spans="1:13">
      <c r="B28">
        <v>28</v>
      </c>
      <c r="C28" t="s">
        <v>73</v>
      </c>
      <c r="D28" t="s">
        <v>81</v>
      </c>
      <c r="E28" s="25">
        <v>9.9074074074074082E-3</v>
      </c>
      <c r="F28" s="25">
        <v>2.9861111111111113E-3</v>
      </c>
      <c r="G28" s="25">
        <v>1.0995370370370371E-3</v>
      </c>
      <c r="H28" s="25">
        <v>9.618055555555555E-3</v>
      </c>
      <c r="I28" s="25">
        <v>2.9166666666666668E-3</v>
      </c>
      <c r="J28" s="25">
        <v>1.1111111111111111E-3</v>
      </c>
      <c r="K28" s="25">
        <v>2.763888888888889E-2</v>
      </c>
      <c r="L28" s="25">
        <v>0</v>
      </c>
      <c r="M28" s="25">
        <v>2.763888888888889E-2</v>
      </c>
    </row>
    <row r="29" spans="1:13">
      <c r="A29" s="28" t="s">
        <v>151</v>
      </c>
      <c r="B29" s="28"/>
      <c r="C29" s="28"/>
      <c r="D29" s="28"/>
      <c r="E29" s="29">
        <v>5.6504629629629627E-2</v>
      </c>
      <c r="F29" s="29">
        <v>1.7407407407407406E-2</v>
      </c>
      <c r="G29" s="29">
        <v>6.2731481481481475E-3</v>
      </c>
      <c r="H29" s="29">
        <v>5.5706018518518516E-2</v>
      </c>
      <c r="I29" s="29">
        <v>1.6898148148148148E-2</v>
      </c>
      <c r="J29" s="29">
        <v>6.3194444444444452E-3</v>
      </c>
      <c r="K29" s="29">
        <v>0.15910879629629629</v>
      </c>
      <c r="L29" s="29">
        <v>0</v>
      </c>
      <c r="M29" s="29">
        <v>0.15910879629629629</v>
      </c>
    </row>
    <row r="30" spans="1:13">
      <c r="A30" t="s">
        <v>88</v>
      </c>
      <c r="B30">
        <v>40</v>
      </c>
      <c r="C30" t="s">
        <v>76</v>
      </c>
      <c r="D30" t="s">
        <v>84</v>
      </c>
      <c r="E30" s="25">
        <v>8.9814814814814809E-3</v>
      </c>
      <c r="F30" s="25">
        <v>2.9050925925925928E-3</v>
      </c>
      <c r="G30" s="25">
        <v>9.4907407407407408E-4</v>
      </c>
      <c r="H30" s="25">
        <v>8.8078703703703704E-3</v>
      </c>
      <c r="I30" s="25">
        <v>2.6620370370370374E-3</v>
      </c>
      <c r="J30" s="25">
        <v>1.0069444444444444E-3</v>
      </c>
      <c r="K30" s="25">
        <v>2.5312500000000002E-2</v>
      </c>
      <c r="L30" s="25">
        <v>0</v>
      </c>
      <c r="M30" s="25">
        <v>2.5312500000000002E-2</v>
      </c>
    </row>
    <row r="31" spans="1:13">
      <c r="A31" s="28" t="s">
        <v>152</v>
      </c>
      <c r="B31" s="28"/>
      <c r="C31" s="28"/>
      <c r="D31" s="28"/>
      <c r="E31" s="29">
        <v>8.9814814814814809E-3</v>
      </c>
      <c r="F31" s="29">
        <v>2.9050925925925928E-3</v>
      </c>
      <c r="G31" s="29">
        <v>9.4907407407407408E-4</v>
      </c>
      <c r="H31" s="29">
        <v>8.8078703703703704E-3</v>
      </c>
      <c r="I31" s="29">
        <v>2.6620370370370374E-3</v>
      </c>
      <c r="J31" s="29">
        <v>1.0069444444444444E-3</v>
      </c>
      <c r="K31" s="29">
        <v>2.5312500000000002E-2</v>
      </c>
      <c r="L31" s="29">
        <v>0</v>
      </c>
      <c r="M31" s="29">
        <v>2.5312500000000002E-2</v>
      </c>
    </row>
    <row r="32" spans="1:13">
      <c r="A32" t="s">
        <v>148</v>
      </c>
      <c r="E32" s="25">
        <v>0.21975694444444449</v>
      </c>
      <c r="F32" s="25">
        <v>7.7106481481481484E-2</v>
      </c>
      <c r="G32" s="25">
        <v>2.3680555555555555E-2</v>
      </c>
      <c r="H32" s="25">
        <v>0.21731481481481482</v>
      </c>
      <c r="I32" s="25">
        <v>6.8935185185185183E-2</v>
      </c>
      <c r="J32" s="25">
        <v>2.3912037037037041E-2</v>
      </c>
      <c r="K32" s="25">
        <v>0.63070601851851849</v>
      </c>
      <c r="L32" s="25">
        <v>2.3148148148148146E-4</v>
      </c>
      <c r="M32" s="25">
        <v>0.63093749999999993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 SAB</vt:lpstr>
      <vt:lpstr>Resumen SAB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Rodrigo</cp:lastModifiedBy>
  <dcterms:created xsi:type="dcterms:W3CDTF">2016-04-02T14:03:13Z</dcterms:created>
  <dcterms:modified xsi:type="dcterms:W3CDTF">2016-04-05T23:48:31Z</dcterms:modified>
</cp:coreProperties>
</file>